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5480" windowHeight="5895" tabRatio="823"/>
  </bookViews>
  <sheets>
    <sheet name="1. паспорт местоположение" sheetId="16"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5"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 localSheetId="9" hidden="1">[1]!P9_SCOPE_FULL_LOAD,P10_SCOPE_FULL_LOAD,P11_SCOPE_FULL_LOAD,P12_SCOPE_FULL_LOAD,P13_SCOPE_FULL_LOAD,P14_SCOPE_FULL_LOAD,'6.2. Паспорт фин осв ввод'!P15_SCOPE_FULL_LOAD</definedName>
    <definedName name="_" hidden="1">[1]!P9_SCOPE_FULL_LOAD,P10_SCOPE_FULL_LOAD,P11_SCOPE_FULL_LOAD,P12_SCOPE_FULL_LOAD,P13_SCOPE_FULL_LOAD,P14_SCOPE_FULL_LOAD,P15_SCOPE_FULL_LOAD</definedName>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localSheetId="9" hidden="1">{"glc1",#N/A,FALSE,"GLC";"glc2",#N/A,FALSE,"GLC";"glc3",#N/A,FALSE,"GLC";"glc4",#N/A,FALSE,"GLC";"glc5",#N/A,FALSE,"GLC"}</definedName>
    <definedName name="__wrn2" hidden="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localSheetId="9" hidden="1">{"glc1",#N/A,FALSE,"GLC";"glc2",#N/A,FALSE,"GLC";"glc3",#N/A,FALSE,"GLC";"glc4",#N/A,FALSE,"GLC";"glc5",#N/A,FALSE,"GLC"}</definedName>
    <definedName name="_wrn2" hidden="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localSheetId="9" hidden="1">#REF!,#REF!,#REF!,#REF!,#REF!,P1_SCOPE_FULL_LOAD</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localSheetId="9" hidden="1">[1]!P9_SCOPE_FULL_LOAD,P10_SCOPE_FULL_LOAD,P11_SCOPE_FULL_LOAD,P12_SCOPE_FULL_LOAD,P13_SCOPE_FULL_LOAD,P14_SCOPE_FULL_LOAD,'6.2. Паспорт фин осв ввод'!P15_SCOPE_FULL_LOAD</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localSheetId="9" hidden="1">[12]перекрестка!$F$139:$G$139,[12]перекрестка!$F$145:$G$145,[12]перекрестка!$J$36:$K$40,P1_T1_Protect,P2_T1_Protect,P3_T1_Protect,P4_T1_Protect</definedName>
    <definedName name="P18_T1_Protect" hidden="1">[12]перекрестка!$F$139:$G$139,[12]перекрестка!$F$145:$G$145,[12]перекрестка!$J$36:$K$40,P1_T1_Protect,P2_T1_Protect,P3_T1_Protect,P4_T1_Protect</definedName>
    <definedName name="P19_T1_Protect" localSheetId="9" hidden="1">P5_T1_Protect,P6_T1_Protect,P7_T1_Protect,P8_T1_Protect,P9_T1_Protect,P10_T1_Protect,P11_T1_Protect,P12_T1_Protect,P13_T1_Protect,P14_T1_Protect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localSheetId="9" hidden="1">#REF!,#REF!,#REF!,#REF!,#REF!,P1_SCOPE_NotInd2,P2_SCOPE_NotInd2,P3_SCOPE_NotInd2</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localSheetId="9" hidden="1">[13]База!$J$84:$K$88,[13]База!$N$84:$N$88,[13]База!$F$14:$G$25,P1_SCOPE_PER_PRT,P2_SCOPE_PER_PRT,P3_SCOPE_PER_PRT,P4_SCOPE_PER_PRT</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а" localSheetId="9" hidden="1">{"glc1",#N/A,FALSE,"GLC";"glc2",#N/A,FALSE,"GLC";"glc3",#N/A,FALSE,"GLC";"glc4",#N/A,FALSE,"GLC";"glc5",#N/A,FALSE,"GLC"}</definedName>
    <definedName name="а" hidden="1">{"glc1",#N/A,FALSE,"GLC";"glc2",#N/A,FALSE,"GLC";"glc3",#N/A,FALSE,"GLC";"glc4",#N/A,FALSE,"GLC";"glc5",#N/A,FALSE,"GLC"}</definedName>
    <definedName name="апап" hidden="1">#REF!</definedName>
    <definedName name="вап" hidden="1">#REF!</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localSheetId="9" hidden="1">{"glc1",#N/A,FALSE,"GLC";"glc2",#N/A,FALSE,"GLC";"glc3",#N/A,FALSE,"GLC";"glc4",#N/A,FALSE,"GLC";"glc5",#N/A,FALSE,"GLC"}</definedName>
    <definedName name="и" hidden="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НЗС_2017_нов" hidden="1">#REF!</definedName>
    <definedName name="ншш" localSheetId="9" hidden="1">{#N/A,#N/A,TRUE,"Лист1";#N/A,#N/A,TRUE,"Лист2";#N/A,#N/A,TRUE,"Лист3"}</definedName>
    <definedName name="ншш" hidden="1">{#N/A,#N/A,TRUE,"Лист1";#N/A,#N/A,TRUE,"Лист2";#N/A,#N/A,TRUE,"Лист3"}</definedName>
    <definedName name="о" localSheetId="9" hidden="1">{#N/A,#N/A,TRUE,"Лист1";#N/A,#N/A,TRUE,"Лист2";#N/A,#N/A,TRUE,"Лист3"}</definedName>
    <definedName name="о" hidden="1">{#N/A,#N/A,TRUE,"Лист1";#N/A,#N/A,TRUE,"Лист2";#N/A,#N/A,TRUE,"Лист3"}</definedName>
    <definedName name="_xlnm.Print_Area" localSheetId="9">'6.2. Паспорт фин осв ввод'!$A$1:$AW$64</definedName>
    <definedName name="пр" hidden="1">#REF!</definedName>
    <definedName name="прибыль3" localSheetId="9" hidden="1">{#N/A,#N/A,TRUE,"Лист1";#N/A,#N/A,TRUE,"Лист2";#N/A,#N/A,TRUE,"Лист3"}</definedName>
    <definedName name="прибыль3" hidden="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л" localSheetId="9" hidden="1">{"glc1",#N/A,FALSE,"GLC";"glc2",#N/A,FALSE,"GLC";"glc3",#N/A,FALSE,"GLC";"glc4",#N/A,FALSE,"GLC";"glc5",#N/A,FALSE,"GLC"}</definedName>
    <definedName name="рл" hidden="1">{"glc1",#N/A,FALSE,"GLC";"glc2",#N/A,FALSE,"GLC";"glc3",#N/A,FALSE,"GLC";"glc4",#N/A,FALSE,"GLC";"glc5",#N/A,FALSE,"GLC"}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ва" hidden="1">#REF!</definedName>
    <definedName name="ыпыим" localSheetId="9" hidden="1">{#N/A,#N/A,TRUE,"Лист1";#N/A,#N/A,TRUE,"Лист2";#N/A,#N/A,TRUE,"Лист3"}</definedName>
    <definedName name="ыпыим" hidden="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уаы" localSheetId="9" hidden="1">{#N/A,#N/A,TRUE,"Лист1";#N/A,#N/A,TRUE,"Лист2";#N/A,#N/A,TRUE,"Лист3"}</definedName>
    <definedName name="ыуаы" hidden="1">{#N/A,#N/A,TRUE,"Лист1";#N/A,#N/A,TRUE,"Лист2";#N/A,#N/A,TRUE,"Лист3"}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64" i="14" l="1"/>
  <c r="AQ64" i="14"/>
  <c r="AM64" i="14"/>
  <c r="AI64" i="14"/>
  <c r="AE64" i="14"/>
  <c r="AA64" i="14"/>
  <c r="W64" i="14"/>
  <c r="S64" i="14"/>
  <c r="O64" i="14"/>
  <c r="K64" i="14"/>
  <c r="AU63" i="14"/>
  <c r="AQ63" i="14"/>
  <c r="AM63" i="14"/>
  <c r="AI63" i="14"/>
  <c r="AE63" i="14"/>
  <c r="AA63" i="14"/>
  <c r="W63" i="14"/>
  <c r="S63" i="14"/>
  <c r="O63" i="14"/>
  <c r="K63" i="14"/>
  <c r="AU62" i="14"/>
  <c r="AQ62" i="14"/>
  <c r="AM62" i="14"/>
  <c r="AI62" i="14"/>
  <c r="AE62" i="14"/>
  <c r="AA62" i="14"/>
  <c r="W62" i="14"/>
  <c r="S62" i="14"/>
  <c r="O62" i="14"/>
  <c r="K62" i="14"/>
  <c r="AU61" i="14"/>
  <c r="AQ61" i="14"/>
  <c r="AM61" i="14"/>
  <c r="AI61" i="14"/>
  <c r="AE61" i="14"/>
  <c r="AA61" i="14"/>
  <c r="W61" i="14"/>
  <c r="S61" i="14"/>
  <c r="O61" i="14"/>
  <c r="K61" i="14"/>
  <c r="AU60" i="14"/>
  <c r="AQ60" i="14"/>
  <c r="AM60" i="14"/>
  <c r="AI60" i="14"/>
  <c r="AE60" i="14"/>
  <c r="AA60" i="14"/>
  <c r="W60" i="14"/>
  <c r="S60" i="14"/>
  <c r="O60" i="14"/>
  <c r="K60" i="14"/>
  <c r="AT57" i="14"/>
  <c r="AR57" i="14"/>
  <c r="AP57" i="14"/>
  <c r="AN57" i="14"/>
  <c r="AL57" i="14"/>
  <c r="AJ57" i="14"/>
  <c r="AH57" i="14"/>
  <c r="AF57" i="14"/>
  <c r="AD57" i="14"/>
  <c r="AB57" i="14"/>
  <c r="Z57" i="14"/>
  <c r="X57" i="14"/>
  <c r="V57" i="14"/>
  <c r="T57" i="14"/>
  <c r="R57" i="14"/>
  <c r="P57" i="14"/>
  <c r="N57" i="14"/>
  <c r="L57" i="14"/>
  <c r="J57" i="14"/>
  <c r="H57" i="14"/>
  <c r="G57" i="14"/>
  <c r="D57" i="14"/>
  <c r="C57" i="14"/>
  <c r="AW49" i="14"/>
  <c r="AV49" i="14"/>
  <c r="AW48" i="14"/>
  <c r="AV48" i="14"/>
  <c r="AW47" i="14"/>
  <c r="G56" i="14"/>
  <c r="C56" i="14"/>
  <c r="AT55" i="14"/>
  <c r="AR55" i="14"/>
  <c r="AP55" i="14"/>
  <c r="AN55" i="14"/>
  <c r="AL55" i="14"/>
  <c r="AJ55" i="14"/>
  <c r="AH55" i="14"/>
  <c r="AF55" i="14"/>
  <c r="AD55" i="14"/>
  <c r="AB55" i="14"/>
  <c r="Z55" i="14"/>
  <c r="X55" i="14"/>
  <c r="V55" i="14"/>
  <c r="T55" i="14"/>
  <c r="R55" i="14"/>
  <c r="P55" i="14"/>
  <c r="N55" i="14"/>
  <c r="L55" i="14"/>
  <c r="J55" i="14"/>
  <c r="H55" i="14"/>
  <c r="G55" i="14"/>
  <c r="D55" i="14"/>
  <c r="C55" i="14"/>
  <c r="AW45" i="14"/>
  <c r="AT54" i="14"/>
  <c r="AR54" i="14"/>
  <c r="AP54" i="14"/>
  <c r="AN54" i="14"/>
  <c r="AL54" i="14"/>
  <c r="AJ54" i="14"/>
  <c r="AH54" i="14"/>
  <c r="AF54" i="14"/>
  <c r="AD54" i="14"/>
  <c r="AB54" i="14"/>
  <c r="Z54" i="14"/>
  <c r="X54" i="14"/>
  <c r="V54" i="14"/>
  <c r="T54" i="14"/>
  <c r="R54" i="14"/>
  <c r="P54" i="14"/>
  <c r="N54" i="14"/>
  <c r="J54" i="14"/>
  <c r="H54" i="14"/>
  <c r="G54" i="14"/>
  <c r="D54" i="14"/>
  <c r="C54" i="14"/>
  <c r="AT53" i="14"/>
  <c r="AR53" i="14"/>
  <c r="AP53" i="14"/>
  <c r="AN53" i="14"/>
  <c r="AL53" i="14"/>
  <c r="AJ53" i="14"/>
  <c r="AH53" i="14"/>
  <c r="AF53" i="14"/>
  <c r="AD53" i="14"/>
  <c r="AB53" i="14"/>
  <c r="Z53" i="14"/>
  <c r="X53" i="14"/>
  <c r="V53" i="14"/>
  <c r="T53" i="14"/>
  <c r="R53" i="14"/>
  <c r="P53" i="14"/>
  <c r="N53" i="14"/>
  <c r="J53" i="14"/>
  <c r="H53" i="14"/>
  <c r="G53" i="14"/>
  <c r="D53" i="14"/>
  <c r="C53" i="14"/>
  <c r="AW42" i="14"/>
  <c r="AV42" i="14"/>
  <c r="AW41" i="14"/>
  <c r="AV41" i="14"/>
  <c r="AW40" i="14"/>
  <c r="AV40" i="14"/>
  <c r="AW39" i="14"/>
  <c r="AV39" i="14"/>
  <c r="AW38" i="14"/>
  <c r="AV38" i="14"/>
  <c r="AW37" i="14"/>
  <c r="AV37" i="14"/>
  <c r="AW36" i="14"/>
  <c r="AV36" i="14"/>
  <c r="AW30" i="14"/>
  <c r="AV30" i="14"/>
  <c r="D52" i="14"/>
  <c r="C52" i="14"/>
  <c r="AV29" i="14"/>
  <c r="AW28" i="14"/>
  <c r="AV28" i="14"/>
  <c r="AW27" i="14"/>
  <c r="AV27" i="14"/>
  <c r="C27" i="14" s="1"/>
  <c r="AW24" i="14"/>
  <c r="AV24" i="14"/>
  <c r="C29" i="14" l="1"/>
  <c r="C28" i="14"/>
  <c r="D28" i="14"/>
  <c r="AW29" i="14"/>
  <c r="D29" i="14" s="1"/>
  <c r="AW44" i="14"/>
  <c r="AW54" i="14"/>
  <c r="L54" i="14"/>
  <c r="L53" i="14"/>
  <c r="AV45" i="14"/>
  <c r="AW46" i="14"/>
  <c r="D56" i="14"/>
  <c r="H56" i="14"/>
  <c r="J56" i="14"/>
  <c r="L56" i="14"/>
  <c r="N56" i="14"/>
  <c r="P56" i="14"/>
  <c r="R56" i="14"/>
  <c r="T56" i="14"/>
  <c r="V56" i="14"/>
  <c r="X56" i="14"/>
  <c r="Z56" i="14"/>
  <c r="AB56" i="14"/>
  <c r="AD56" i="14"/>
  <c r="AF56" i="14"/>
  <c r="AH56" i="14"/>
  <c r="AJ56" i="14"/>
  <c r="AL56" i="14"/>
  <c r="AN56" i="14"/>
  <c r="AP56" i="14"/>
  <c r="AR56" i="14"/>
  <c r="AT56" i="14"/>
  <c r="AV47" i="14"/>
  <c r="AW50" i="14"/>
  <c r="AV52" i="14"/>
  <c r="AV53" i="14"/>
  <c r="AW53" i="14"/>
  <c r="AV44" i="14"/>
  <c r="AV55" i="14"/>
  <c r="AW55" i="14"/>
  <c r="AV46" i="14"/>
  <c r="AV57" i="14"/>
  <c r="AW57" i="14"/>
  <c r="AV50" i="14"/>
  <c r="AW52" i="14"/>
  <c r="C38" i="9"/>
  <c r="C31" i="9"/>
  <c r="D31" i="9" s="1"/>
  <c r="C34" i="9" s="1"/>
  <c r="D34" i="9" s="1"/>
  <c r="D30" i="9"/>
  <c r="D38" i="9" s="1"/>
  <c r="AW56" i="14" l="1"/>
  <c r="AV54" i="14"/>
  <c r="D27" i="14"/>
  <c r="AV56" i="14"/>
  <c r="R21" i="6"/>
  <c r="J24" i="6" l="1"/>
  <c r="J25" i="6"/>
  <c r="R27" i="6" l="1"/>
  <c r="T27" i="6" s="1"/>
  <c r="G23" i="6" l="1"/>
  <c r="G24" i="6"/>
  <c r="G25" i="6"/>
  <c r="J23" i="6"/>
  <c r="E21" i="6"/>
  <c r="D21" i="6"/>
  <c r="C21" i="6"/>
  <c r="O27" i="6" s="1"/>
  <c r="S27" i="6" s="1"/>
  <c r="R23" i="6" l="1"/>
  <c r="R25" i="6"/>
  <c r="R22" i="6"/>
  <c r="R24" i="6"/>
  <c r="T24" i="6" s="1"/>
  <c r="O26" i="6"/>
  <c r="F24" i="6"/>
  <c r="I24" i="6" s="1"/>
  <c r="R26" i="6" l="1"/>
  <c r="T26" i="6" s="1"/>
  <c r="T22" i="6"/>
  <c r="S21" i="6"/>
  <c r="T21" i="6"/>
  <c r="O23" i="6"/>
  <c r="S23" i="6" s="1"/>
  <c r="T23" i="6"/>
  <c r="O25" i="6"/>
  <c r="S25" i="6" s="1"/>
  <c r="T25" i="6"/>
  <c r="O22" i="6"/>
  <c r="S22" i="6" s="1"/>
  <c r="O24" i="6"/>
  <c r="S24" i="6" s="1"/>
  <c r="F30" i="9"/>
  <c r="S26" i="6" l="1"/>
  <c r="F25" i="6" l="1"/>
  <c r="I25" i="6" s="1"/>
  <c r="F23" i="6"/>
  <c r="I23" i="6" s="1"/>
  <c r="J22" i="6"/>
  <c r="G22" i="6"/>
  <c r="F22" i="6"/>
  <c r="I22" i="6" s="1"/>
  <c r="W26" i="6" s="1"/>
  <c r="H21" i="6"/>
  <c r="W27" i="6" l="1"/>
  <c r="W25" i="6"/>
  <c r="W21" i="6"/>
  <c r="W24" i="6"/>
  <c r="W22" i="6"/>
  <c r="W23" i="6"/>
  <c r="X27" i="6"/>
  <c r="X24" i="6"/>
  <c r="X23" i="6"/>
  <c r="X22" i="6"/>
  <c r="X26" i="6"/>
  <c r="X25" i="6"/>
  <c r="X21" i="6"/>
  <c r="AY57" i="14"/>
  <c r="AZ57" i="14" s="1"/>
  <c r="AY55" i="14"/>
  <c r="AZ55" i="14" s="1"/>
  <c r="AY54" i="14"/>
  <c r="AZ54" i="14" s="1"/>
  <c r="AY56" i="14"/>
  <c r="AZ56" i="14" s="1"/>
  <c r="AY53" i="14"/>
  <c r="AZ53" i="14" s="1"/>
  <c r="G21" i="6"/>
  <c r="J21" i="6"/>
  <c r="F21" i="6"/>
  <c r="I21" i="6" s="1"/>
  <c r="BA53" i="14" l="1"/>
</calcChain>
</file>

<file path=xl/sharedStrings.xml><?xml version="1.0" encoding="utf-8"?>
<sst xmlns="http://schemas.openxmlformats.org/spreadsheetml/2006/main" count="1542" uniqueCount="507">
  <si>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</si>
  <si>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</si>
  <si>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</si>
  <si>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</si>
  <si>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</si>
  <si>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</si>
  <si>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35 кВ №43,44 ПС «Ярега»-ПС «Н.Доманик» в части расширения просеки в объеме 1,046 га (ЦЭС)</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</si>
  <si>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</si>
  <si>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</si>
  <si>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</si>
  <si>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</si>
  <si>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</si>
  <si>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</si>
  <si>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</si>
  <si>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</si>
  <si>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</si>
  <si>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</si>
  <si>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</si>
  <si>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</si>
  <si>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</si>
  <si>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</si>
  <si>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</si>
  <si>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</si>
  <si>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</si>
  <si>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</si>
  <si>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</si>
  <si>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</si>
  <si>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</si>
  <si>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</si>
  <si>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</si>
  <si>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</si>
  <si>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</si>
  <si>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</si>
  <si>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</si>
  <si>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</si>
  <si>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</si>
  <si>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</si>
  <si>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</si>
  <si>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</si>
  <si>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</si>
  <si>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</si>
  <si>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</si>
  <si>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</si>
  <si>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</si>
  <si>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</si>
  <si>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</si>
  <si>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</si>
  <si>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</si>
  <si>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</si>
  <si>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</si>
  <si>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</si>
  <si>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</si>
  <si>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</si>
  <si>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</si>
  <si>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</si>
  <si>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</si>
  <si>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</si>
  <si>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</si>
  <si>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</si>
  <si>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</si>
  <si>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</si>
  <si>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</si>
  <si>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</si>
  <si>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</si>
  <si>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</si>
  <si>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</si>
  <si>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</si>
  <si>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</si>
  <si>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</si>
  <si>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</si>
  <si>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</si>
  <si>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</si>
  <si>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</si>
  <si>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</si>
  <si>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</si>
  <si>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</si>
  <si>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</si>
  <si>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</si>
  <si>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</si>
  <si>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</si>
  <si>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</si>
  <si>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</si>
  <si>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</si>
  <si>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</si>
  <si>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</si>
  <si>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</si>
  <si>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</si>
  <si>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</si>
  <si>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ВЛ-43, ВЛ-44</t>
  </si>
  <si>
    <t>ВЛ 35 кВ №43,44 ПС "Ярега"-ПС "Н.Доманик"</t>
  </si>
  <si>
    <t>АС-120</t>
  </si>
  <si>
    <t>ВЛ</t>
  </si>
  <si>
    <t>ПБ 35-2</t>
  </si>
  <si>
    <t>Лист осмотра ВЛ от 03.11.2016</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</si>
  <si>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</si>
  <si>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</si>
  <si>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</si>
  <si>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расширение просеки ВЛ 35 кВ №43,44 в объеме 1,046 га</t>
  </si>
  <si>
    <t>Описание состава объектов ивнестиционной деятельности их количества и характеристик в отношении каждого такого объекта</t>
  </si>
  <si>
    <t>просека ВЛ 35 кВ №43,44 в объеме 1,046 га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</si>
  <si>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</si>
  <si>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</si>
  <si>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</si>
  <si>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</si>
  <si>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</si>
  <si>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</si>
  <si>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</si>
  <si>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</si>
  <si>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</si>
  <si>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</si>
  <si>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</si>
  <si>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</si>
  <si>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</si>
  <si>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</si>
  <si>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</si>
  <si>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</si>
  <si>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</si>
  <si>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</si>
  <si>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</si>
  <si>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</si>
  <si>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</si>
  <si>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</si>
  <si>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</si>
  <si>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</si>
  <si>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</si>
  <si>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</si>
  <si>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</si>
  <si>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</si>
  <si>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</si>
  <si>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</si>
  <si>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</si>
  <si>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</si>
  <si>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</si>
  <si>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</si>
  <si>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</si>
  <si>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</si>
  <si>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</si>
  <si>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</si>
  <si>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</si>
  <si>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</si>
  <si>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</si>
  <si>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</si>
  <si>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</si>
  <si>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</si>
  <si>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</si>
  <si>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</si>
  <si>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</si>
  <si>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</si>
  <si>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</si>
  <si>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</si>
  <si>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</si>
  <si>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</si>
  <si>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</si>
  <si>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</si>
  <si>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</si>
  <si>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</si>
  <si>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</si>
  <si>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</si>
  <si>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</si>
  <si>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</si>
  <si>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</si>
  <si>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</si>
  <si>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</si>
  <si>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</si>
  <si>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</si>
  <si>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</si>
  <si>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</si>
  <si>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</si>
  <si>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</si>
  <si>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</si>
  <si>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</si>
  <si>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</si>
  <si>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</si>
  <si>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</si>
  <si>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</si>
  <si>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</si>
  <si>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</si>
  <si>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</si>
  <si>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</si>
  <si>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</si>
  <si>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</si>
  <si>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</si>
  <si>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</si>
  <si>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</si>
  <si>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</si>
  <si>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</si>
  <si>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</si>
  <si>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</si>
  <si>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</si>
  <si>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</si>
  <si>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</si>
  <si>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</si>
  <si>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</si>
  <si>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</si>
  <si>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</si>
  <si>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</si>
  <si>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</si>
  <si>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</si>
  <si>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</si>
  <si>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</si>
  <si>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</si>
  <si>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</si>
  <si>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</si>
  <si>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</si>
  <si>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</si>
  <si>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</si>
  <si>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</si>
  <si>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</si>
  <si>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</si>
  <si>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</si>
  <si>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</si>
  <si>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</si>
  <si>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</si>
  <si>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</si>
  <si>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</si>
  <si>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</si>
  <si>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</si>
  <si>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</si>
  <si>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</si>
  <si>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</si>
  <si>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</si>
  <si>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</si>
  <si>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</si>
  <si>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</si>
  <si>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</si>
  <si>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</si>
  <si>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</si>
  <si>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</si>
  <si>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</si>
  <si>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</si>
  <si>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</si>
  <si>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</si>
  <si>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</si>
  <si>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</si>
  <si>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</si>
  <si>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</si>
  <si>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</si>
  <si>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</si>
  <si>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</si>
  <si>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</si>
  <si>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</si>
  <si>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</si>
  <si>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</si>
  <si>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</si>
  <si>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</si>
  <si>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</si>
  <si>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</si>
  <si>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</si>
  <si>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</si>
  <si>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</si>
  <si>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</si>
  <si>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25.12.2019</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</si>
  <si>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</si>
  <si>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</si>
  <si>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</si>
  <si>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</si>
  <si>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</si>
  <si>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</si>
  <si>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</si>
  <si>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</si>
  <si>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</si>
  <si>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</si>
  <si>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</si>
  <si>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</si>
  <si>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</si>
  <si>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</si>
  <si>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</si>
  <si>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</si>
  <si>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</si>
  <si>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</si>
  <si>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</si>
  <si>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</si>
  <si>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</si>
  <si>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</si>
  <si>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</si>
  <si>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</si>
  <si>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</si>
  <si>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</si>
  <si>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</si>
  <si>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</si>
  <si>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</si>
  <si>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</si>
  <si>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</si>
  <si>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</si>
  <si>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</si>
  <si>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</si>
  <si>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</si>
  <si>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</si>
  <si>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</si>
  <si>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</si>
  <si>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</si>
  <si>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</si>
  <si>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</si>
  <si>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</si>
  <si>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</si>
  <si>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</si>
  <si>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</si>
  <si>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</si>
  <si>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</si>
  <si>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</si>
  <si>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</si>
  <si>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</si>
  <si>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</si>
  <si>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</si>
  <si>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</si>
  <si>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</si>
  <si>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</si>
  <si>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</si>
  <si>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</si>
  <si>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</si>
  <si>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</si>
  <si>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</si>
  <si>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</si>
  <si>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</si>
  <si>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</si>
  <si>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</si>
  <si>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</si>
  <si>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</si>
  <si>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</si>
  <si>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</si>
  <si>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</si>
  <si>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</si>
  <si>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</si>
  <si>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</si>
  <si>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</si>
  <si>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</si>
  <si>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</si>
  <si>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</si>
  <si>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</si>
  <si>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</si>
  <si>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</si>
  <si>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</si>
  <si>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</si>
  <si>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</si>
  <si>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</si>
  <si>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</si>
  <si>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</si>
  <si>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</si>
  <si>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</si>
  <si>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</si>
  <si>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</si>
  <si>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</si>
  <si>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</si>
  <si>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</si>
  <si>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</si>
  <si>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</si>
  <si>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</si>
  <si>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</si>
  <si>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</si>
  <si>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</si>
  <si>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</si>
  <si>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</si>
  <si>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</si>
  <si>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</si>
  <si>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</si>
  <si>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</si>
  <si>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</si>
  <si>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</si>
  <si>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</si>
  <si>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</si>
  <si>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</si>
  <si>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</si>
  <si>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</si>
  <si>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</si>
  <si>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</si>
  <si>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</si>
  <si>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</si>
  <si>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</si>
  <si>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</si>
  <si>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</si>
  <si>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</si>
  <si>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</si>
  <si>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</si>
  <si>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</si>
  <si>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</si>
  <si>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</si>
  <si>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</si>
  <si>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</si>
  <si>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</si>
  <si>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</si>
  <si>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</si>
  <si>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</si>
  <si>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</si>
  <si>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</si>
  <si>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</si>
  <si>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</si>
  <si>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</si>
  <si>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</si>
  <si>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</si>
  <si>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</si>
  <si>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</si>
  <si>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</si>
  <si>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</si>
  <si>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</si>
  <si>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</si>
  <si>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</si>
  <si>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</si>
  <si>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</si>
  <si>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</si>
  <si>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</si>
  <si>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</si>
  <si>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</si>
  <si>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</si>
  <si>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</si>
  <si>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</si>
  <si>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</si>
  <si>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</si>
  <si>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</si>
  <si>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</si>
  <si>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</si>
  <si>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</si>
  <si>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</si>
  <si>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</si>
  <si>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</si>
  <si>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Всего</t>
  </si>
  <si>
    <t>-</t>
  </si>
  <si>
    <t>Экспертная оценка</t>
  </si>
  <si>
    <t>ВЛ-43/44</t>
  </si>
  <si>
    <t>Без отключений</t>
  </si>
  <si>
    <t>№113 от 21.03.2014</t>
  </si>
  <si>
    <t>произошел кратковременный схлест проводов</t>
  </si>
  <si>
    <t>Комиэнерго</t>
  </si>
  <si>
    <t>2.1. Услуги</t>
  </si>
  <si>
    <t>ГП</t>
  </si>
  <si>
    <t>Выполнение работ по разработке рабочей и лесоустроительной документации, выполнение строительно-монтажных работ по объектам «Реконструкция ВЛ 110 кВ №142 отпайка на ПС «Замежная» на участке опор 40-1-219 в части расширения просек в объеме 88,233 га (ЦЭС)» «Реконструкция ВЛ 35 кВ №32 ПС «В.Омра» – ПС «Н.Омра» с отпайкой на ТП-35/6 в части расширения просек в Троицко-Печорском районе Республики Коми в объеме 43,3 га (ЦЭС)» «Реконструкция ВЛ 35 кВ №43,44 ПС «Ярега» - ПС «Н.Доманик» в части расширения просеки в объеме 1,046 га (ЦЭС)» «Реконструкция ВЛ 35 кВ №55 отпайка от ВЛ-35 кВ №19 до ПС «1-й подъем» участок от оп. №114/17 до оп. №60, ВЛ 35 кВ №56 ПС «Подчерье» – ПС «1-й Подъем» в части расширения просек в объеме 56,19 га (ЦЭС)» «Реконструкция ВЛ 35 кВ №34 ПС «Н.Омра» - ПС «Троицк» в районе Троицко-Печорского лесхоза в части расширения просек в объеме 26,78 га (ЦЭС)» «Реконструкция ВЛ 35 кВ №15 ПС «Н.Одес» – ПС «ДНС-2» – ПС «ДНС-3» - ПС «ГНСП 5» в части расширения просек в объеме 4,23 га (ЦЭС)» «Реконструкция ВЛ 35 кВ №60 ПС «С.Савинобор» – ПС «Дутово» в части расширения просек в объеме 55,87 га (ЦЭС)» «Реконструкция ВЛ 35 кВ №57 ПС «Подчерье» – ПС «Кырта» в части расширения просек в объеме 37,2 га (ЦЭС)» «Реконструкция ВЛ 35 кВ №17 ПС «Н.Одес» – ПС «Джьер» в части расширения просек в г. Сосногорске Республики Коми в объеме 78 га (ЦЭС)» «Реконструкция ВЛ 35 кВ №131 отпайка на ПС «Илыч» в части расширения просек в Троицко-Печорском районе Республики Коми в объеме 18,9 га (ЦЭС)» «Реконструкция ВЛ 35 кВ №131 отпайка оп. 22 до ПС «Комсомольская» в части расширения просек в Троицко-Печорском районе Республики Коми в объеме 74,15 га (ЦЭС)» в 2019 году для нужд филиала ПАО "МРСК Северо-Запада" "Комиэнерго"</t>
  </si>
  <si>
    <t>УРС</t>
  </si>
  <si>
    <t>ООК</t>
  </si>
  <si>
    <t>ООК ЕП</t>
  </si>
  <si>
    <t>ООО "ЭСПМ"</t>
  </si>
  <si>
    <t>b2b-mrsk.ru</t>
  </si>
  <si>
    <t>п.7.5.5. Единого стандарта закупок ПАО "РОССЕТИ"</t>
  </si>
  <si>
    <t>Конкурсная комиссия</t>
  </si>
  <si>
    <t>176кон</t>
  </si>
  <si>
    <t>Примечание: данный ИП включен вместо ИП 000-54-1-01.21-0506</t>
  </si>
  <si>
    <t>Филиал</t>
  </si>
  <si>
    <t>Требуется расширение трассы ВЛ</t>
  </si>
  <si>
    <t>I_004-54-1-01.21-0524</t>
  </si>
  <si>
    <t>0,175 млн.руб/га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</si>
  <si>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</si>
  <si>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</si>
  <si>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</si>
  <si>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</si>
  <si>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t>
  </si>
  <si>
    <t>3</t>
  </si>
  <si>
    <t>4</t>
  </si>
  <si>
    <t>5</t>
  </si>
  <si>
    <t>6</t>
  </si>
  <si>
    <t>7</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</si>
  <si>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</si>
  <si>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</si>
  <si>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</si>
  <si>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</si>
  <si>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</si>
  <si>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</si>
  <si>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</si>
  <si>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</si>
  <si>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</si>
  <si>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</si>
  <si>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</si>
  <si>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</si>
  <si>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</si>
  <si>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01.01.2018</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</si>
  <si>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</si>
  <si>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</si>
  <si>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</si>
  <si>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</si>
  <si>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 xml:space="preserve"> </t>
  </si>
  <si>
    <t xml:space="preserve">
</t>
  </si>
  <si>
    <r>
      <t>другое</t>
    </r>
    <r>
      <rPr>
        <vertAlign val="superscript"/>
        <sz val="12"/>
        <color rgb="FF000000"/>
        <rFont val="Times New Roman"/>
        <family val="1"/>
        <charset val="204"/>
      </rPr>
      <t>3)</t>
    </r>
  </si>
  <si>
    <t>Денежный поток на собственный капитал, руб</t>
  </si>
  <si>
    <t>до 2 018 г.</t>
  </si>
  <si>
    <t>итого</t>
  </si>
  <si>
    <t>до 2 016 г.</t>
  </si>
  <si>
    <t>руб.</t>
  </si>
  <si>
    <t>Реконструкция линий электропередачи</t>
  </si>
  <si>
    <t>Цели</t>
  </si>
  <si>
    <t>Республика Коми</t>
  </si>
  <si>
    <t>Не требуется</t>
  </si>
  <si>
    <t>Не относится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</si>
  <si>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</si>
  <si>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</si>
  <si>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нд</t>
  </si>
  <si>
    <t>33% 21,099 МВт; 33% 21,140 МВт; 33% 21,181 МВт;</t>
  </si>
  <si>
    <t>Ухтинский район</t>
  </si>
  <si>
    <t>2014-2020                                                                                  Распоряжение Главы Республики Коми от 24.04.2018 №90-р, Гапликов Сергей Анатольевич - Глава Республики Коми</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</si>
  <si>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</si>
  <si>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0,151 млн. руб. без НДС (в том числе за период реализации программы 0,151 млн. руб. без НДС)</t>
  </si>
  <si>
    <t>Программа по расширению просек (распоряжение ПАО "МРСК Северо-Запада" от 11.09.2017 №357р).</t>
  </si>
  <si>
    <t>Республика Коми, Ухтинский район</t>
  </si>
  <si>
    <t xml:space="preserve">1,046 га; </t>
  </si>
  <si>
    <t>Сметный расчет</t>
  </si>
  <si>
    <t>ПАО "МРСК Северо-Запада"</t>
  </si>
  <si>
    <t>Релизация в установленный срок</t>
  </si>
  <si>
    <t>Предложение по корректировке</t>
  </si>
  <si>
    <t>Всего в год 2 016 в том числе:</t>
  </si>
  <si>
    <t>Всего в год 2 015 в том числе:</t>
  </si>
  <si>
    <t>Всего в год 2 014 в том числе:</t>
  </si>
  <si>
    <t>Ni после</t>
  </si>
  <si>
    <t>Сметная стоимость проекта в прогнозных ценах с НДС, млн. руб.</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</si>
  <si>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</si>
  <si>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</si>
  <si>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И</t>
  </si>
  <si>
    <t>2023</t>
  </si>
  <si>
    <t xml:space="preserve">Оценка изменения средней продолжительности прекращения передачи электрической энергии потребителям услуг: 
-0.0000000462        2020; 
-0.0000000462        2021; 
-0.0000000462        2022; 
-0.0000000462        2023; 
-0.0000000462        2024; 
-0.0000000462        2025; 
Оценка изменения средней частоты прекращения передачи электрической энергии потребителям услуг: 
-0.0001540368         2020; 
-0.0001540368         2021; 
-0.0001540368         2022; 
-0.0001540368         2023; 
-0.0001540368         2024; 
-0.0001540368         2025; 
Объем финансовых потребностей, необходимых для реализации мероприятий, направленных на выполнение требований законодательства: 0,013; </t>
  </si>
  <si>
    <t>0,180 млн. руб. с НДС (в том числе за период реализации программы 0,180 млн. руб. с НДС)</t>
  </si>
  <si>
    <t>Год раскрытия информации: 2020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</si>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</sst>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0"/>
    <numFmt numFmtId="166" formatCode="0.000"/>
    <numFmt numFmtId="167" formatCode="0.0000000"/>
    <numFmt numFmtId="168" formatCode="0.00000"/>
    <numFmt numFmtId="169" formatCode="[$-419]mmmm\ yyyy;@"/>
    <numFmt numFmtId="170" formatCode="#,##0_ ;\-#,##0\ "/>
    <numFmt numFmtId="171" formatCode="_-* #,##0.00\ _р_._-;\-* #,##0.00\ _р_._-;_-* &quot;-&quot;??\ _р_._-;_-@_-"/>
    <numFmt numFmtId="172" formatCode="0.000000"/>
    <numFmt numFmtId="173" formatCode="0.0000"/>
    <numFmt numFmtId="174" formatCode="0.0000000000"/>
    <numFmt numFmtId="175" formatCode="#,##0.000"/>
  </numFmts>
  <fonts count="5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i/>
      <sz val="12"/>
      <color theme="1"/>
      <name val="Times New Roman"/>
      <family val="1"/>
      <charset val="204"/>
    </font>
    <font>
      <sz val="12"/>
      <color rgb="FFFF0000"/>
      <name val="Times New Roman"/>
      <family val="2"/>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b/>
      <sz val="12"/>
      <name val="Times New Roman"/>
      <family val="1"/>
      <charset val="204"/>
    </font>
    <font>
      <b/>
      <sz val="14"/>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8"/>
      <name val="Arial"/>
      <family val="2"/>
    </font>
    <font>
      <sz val="11"/>
      <color theme="1"/>
      <name val="Times New Roman"/>
      <family val="1"/>
      <charset val="204"/>
    </font>
    <font>
      <b/>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sz val="11"/>
      <color theme="0"/>
      <name val="Times New Roman"/>
      <family val="1"/>
      <charset val="204"/>
    </font>
    <font>
      <sz val="10"/>
      <name val="Times New Roman"/>
      <family val="1"/>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indexed="64"/>
      </bottom>
      <diagonal/>
    </border>
    <border>
      <left/>
      <right style="thin">
        <color indexed="64"/>
      </right>
      <top/>
      <bottom style="thin">
        <color indexed="64"/>
      </bottom>
      <diagonal/>
    </border>
  </borders>
  <cellStyleXfs count="240">
    <xf numFmtId="0" fontId="0" fillId="0" borderId="0"/>
    <xf numFmtId="0" fontId="10" fillId="0" borderId="0"/>
    <xf numFmtId="0" fontId="11" fillId="0" borderId="0"/>
    <xf numFmtId="0" fontId="18" fillId="0" borderId="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6" borderId="0" applyNumberFormat="0" applyBorder="0" applyAlignment="0" applyProtection="0"/>
    <xf numFmtId="0" fontId="19" fillId="9" borderId="0" applyNumberFormat="0" applyBorder="0" applyAlignment="0" applyProtection="0"/>
    <xf numFmtId="0" fontId="19" fillId="12" borderId="0" applyNumberFormat="0" applyBorder="0" applyAlignment="0" applyProtection="0"/>
    <xf numFmtId="0" fontId="20" fillId="13"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1" fillId="0" borderId="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20" borderId="0" applyNumberFormat="0" applyBorder="0" applyAlignment="0" applyProtection="0"/>
    <xf numFmtId="0" fontId="22" fillId="8" borderId="28" applyNumberFormat="0" applyAlignment="0" applyProtection="0"/>
    <xf numFmtId="0" fontId="23" fillId="21" borderId="29" applyNumberFormat="0" applyAlignment="0" applyProtection="0"/>
    <xf numFmtId="0" fontId="24" fillId="21" borderId="28" applyNumberFormat="0" applyAlignment="0" applyProtection="0"/>
    <xf numFmtId="0" fontId="25" fillId="0" borderId="0" applyBorder="0">
      <alignment horizontal="center" vertical="center" wrapText="1"/>
    </xf>
    <xf numFmtId="0" fontId="26" fillId="0" borderId="30" applyNumberFormat="0" applyFill="0" applyAlignment="0" applyProtection="0"/>
    <xf numFmtId="0" fontId="27" fillId="0" borderId="31" applyNumberFormat="0" applyFill="0" applyAlignment="0" applyProtection="0"/>
    <xf numFmtId="0" fontId="28" fillId="0" borderId="32" applyNumberFormat="0" applyFill="0" applyAlignment="0" applyProtection="0"/>
    <xf numFmtId="0" fontId="28" fillId="0" borderId="0" applyNumberFormat="0" applyFill="0" applyBorder="0" applyAlignment="0" applyProtection="0"/>
    <xf numFmtId="0" fontId="29" fillId="0" borderId="33" applyNumberFormat="0" applyFill="0" applyAlignment="0" applyProtection="0"/>
    <xf numFmtId="0" fontId="30" fillId="22" borderId="34" applyNumberFormat="0" applyAlignment="0" applyProtection="0"/>
    <xf numFmtId="0" fontId="31" fillId="0" borderId="0" applyNumberFormat="0" applyFill="0" applyBorder="0" applyAlignment="0" applyProtection="0"/>
    <xf numFmtId="0" fontId="32" fillId="23" borderId="0" applyNumberFormat="0" applyBorder="0" applyAlignment="0" applyProtection="0"/>
    <xf numFmtId="0" fontId="33" fillId="0" borderId="0"/>
    <xf numFmtId="0" fontId="11" fillId="0" borderId="0"/>
    <xf numFmtId="0" fontId="34" fillId="0" borderId="0"/>
    <xf numFmtId="0" fontId="18" fillId="0" borderId="0"/>
    <xf numFmtId="0" fontId="34" fillId="0" borderId="0"/>
    <xf numFmtId="0" fontId="11" fillId="0" borderId="0"/>
    <xf numFmtId="0" fontId="33" fillId="0" borderId="0"/>
    <xf numFmtId="0" fontId="11" fillId="0" borderId="0"/>
    <xf numFmtId="0" fontId="11" fillId="0" borderId="0"/>
    <xf numFmtId="0" fontId="35" fillId="0" borderId="0"/>
    <xf numFmtId="0" fontId="11" fillId="0" borderId="0"/>
    <xf numFmtId="0" fontId="3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1"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36" fillId="4" borderId="0" applyNumberFormat="0" applyBorder="0" applyAlignment="0" applyProtection="0"/>
    <xf numFmtId="0" fontId="37" fillId="0" borderId="0" applyNumberFormat="0" applyFill="0" applyBorder="0" applyAlignment="0" applyProtection="0"/>
    <xf numFmtId="0" fontId="19" fillId="24" borderId="35" applyNumberFormat="0" applyFont="0" applyAlignment="0" applyProtection="0"/>
    <xf numFmtId="9" fontId="33" fillId="0" borderId="0" applyFont="0" applyFill="0" applyBorder="0" applyAlignment="0" applyProtection="0"/>
    <xf numFmtId="9" fontId="11" fillId="0" borderId="0" applyFont="0" applyFill="0" applyBorder="0" applyAlignment="0" applyProtection="0"/>
    <xf numFmtId="9" fontId="38" fillId="0" borderId="0" applyFont="0" applyFill="0" applyBorder="0" applyAlignment="0" applyProtection="0"/>
    <xf numFmtId="0" fontId="39" fillId="0" borderId="36" applyNumberFormat="0" applyFill="0" applyAlignment="0" applyProtection="0"/>
    <xf numFmtId="0" fontId="40" fillId="0" borderId="0"/>
    <xf numFmtId="0" fontId="41" fillId="0" borderId="0" applyNumberFormat="0" applyFill="0" applyBorder="0" applyAlignment="0" applyProtection="0"/>
    <xf numFmtId="164" fontId="9" fillId="0" borderId="0" applyFont="0" applyFill="0" applyBorder="0" applyAlignment="0" applyProtection="0"/>
    <xf numFmtId="164" fontId="18"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70" fontId="33"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0" fontId="42" fillId="5" borderId="0" applyNumberFormat="0" applyBorder="0" applyAlignment="0" applyProtection="0"/>
    <xf numFmtId="0" fontId="48" fillId="0" borderId="0"/>
  </cellStyleXfs>
  <cellXfs count="27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 fontId="1" fillId="0" borderId="1" xfId="0" applyNumberFormat="1" applyFont="1" applyBorder="1" applyAlignment="1">
      <alignment horizontal="left" vertical="center" wrapText="1"/>
    </xf>
    <xf numFmtId="14" fontId="1" fillId="0" borderId="1" xfId="0" applyNumberFormat="1" applyFont="1" applyBorder="1" applyAlignment="1">
      <alignment horizontal="left" vertical="center" wrapText="1"/>
    </xf>
    <xf numFmtId="0" fontId="7" fillId="0" borderId="0" xfId="0" applyFont="1" applyAlignment="1">
      <alignment horizontal="left"/>
    </xf>
    <xf numFmtId="169" fontId="1" fillId="0" borderId="1" xfId="0" applyNumberFormat="1" applyFont="1" applyBorder="1" applyAlignment="1">
      <alignment horizontal="left" vertical="center" wrapText="1"/>
    </xf>
    <xf numFmtId="0" fontId="1" fillId="0" borderId="1" xfId="0" applyFont="1" applyFill="1" applyBorder="1" applyAlignment="1">
      <alignment horizontal="center" vertical="center" wrapText="1"/>
    </xf>
    <xf numFmtId="0" fontId="14" fillId="0" borderId="0" xfId="1" applyFont="1" applyFill="1" applyAlignment="1">
      <alignment vertical="center"/>
    </xf>
    <xf numFmtId="0" fontId="14" fillId="0" borderId="0" xfId="1" applyFont="1" applyFill="1" applyAlignment="1">
      <alignment horizontal="center" vertical="center"/>
    </xf>
    <xf numFmtId="0" fontId="16" fillId="0" borderId="0" xfId="1" applyFont="1" applyFill="1" applyBorder="1" applyAlignment="1">
      <alignment horizontal="center" vertical="center"/>
    </xf>
    <xf numFmtId="0" fontId="17" fillId="0" borderId="0" xfId="1" applyFont="1" applyFill="1" applyAlignment="1">
      <alignment vertical="center"/>
    </xf>
    <xf numFmtId="0" fontId="11" fillId="0" borderId="0" xfId="2" applyFont="1" applyFill="1"/>
    <xf numFmtId="4" fontId="11" fillId="0" borderId="0" xfId="2" applyNumberFormat="1" applyFont="1" applyFill="1" applyAlignment="1">
      <alignment horizontal="center"/>
    </xf>
    <xf numFmtId="0" fontId="11" fillId="0" borderId="0" xfId="2" applyFont="1" applyFill="1" applyAlignment="1">
      <alignment horizontal="center"/>
    </xf>
    <xf numFmtId="0" fontId="12" fillId="0" borderId="0" xfId="2" applyFont="1" applyFill="1" applyAlignment="1">
      <alignment horizontal="center" vertical="center"/>
    </xf>
    <xf numFmtId="0" fontId="12" fillId="0" borderId="0" xfId="2" applyFont="1" applyFill="1" applyAlignment="1">
      <alignment horizontal="center"/>
    </xf>
    <xf numFmtId="4" fontId="14" fillId="0" borderId="0" xfId="1" applyNumberFormat="1" applyFont="1" applyFill="1" applyAlignment="1">
      <alignment horizontal="center" vertical="center"/>
    </xf>
    <xf numFmtId="4" fontId="17" fillId="0" borderId="0" xfId="2" applyNumberFormat="1" applyFont="1" applyFill="1" applyAlignment="1">
      <alignment horizontal="center" vertical="center"/>
    </xf>
    <xf numFmtId="0" fontId="17" fillId="0" borderId="0" xfId="2" applyFont="1" applyFill="1" applyAlignment="1">
      <alignment horizontal="center" vertical="center"/>
    </xf>
    <xf numFmtId="4" fontId="17" fillId="0" borderId="0" xfId="1" applyNumberFormat="1" applyFont="1" applyFill="1" applyAlignment="1">
      <alignment horizontal="center" vertical="center"/>
    </xf>
    <xf numFmtId="0" fontId="17" fillId="0" borderId="0" xfId="1" applyFont="1" applyFill="1" applyBorder="1" applyAlignment="1">
      <alignment horizontal="center" vertical="center"/>
    </xf>
    <xf numFmtId="0" fontId="17" fillId="0" borderId="0" xfId="1" applyFont="1" applyFill="1" applyAlignment="1">
      <alignment horizontal="center" vertical="center"/>
    </xf>
    <xf numFmtId="0" fontId="16" fillId="0" borderId="0" xfId="1" applyFont="1" applyFill="1" applyBorder="1" applyAlignment="1">
      <alignment vertical="center"/>
    </xf>
    <xf numFmtId="4" fontId="16" fillId="0" borderId="0" xfId="1" applyNumberFormat="1" applyFont="1" applyFill="1" applyBorder="1" applyAlignment="1">
      <alignment horizontal="center" vertical="center"/>
    </xf>
    <xf numFmtId="4" fontId="12" fillId="0" borderId="0" xfId="2" applyNumberFormat="1" applyFont="1" applyFill="1" applyAlignment="1">
      <alignment horizontal="center"/>
    </xf>
    <xf numFmtId="0" fontId="43" fillId="0" borderId="0" xfId="188" applyFont="1" applyFill="1" applyAlignment="1"/>
    <xf numFmtId="0" fontId="13" fillId="0" borderId="0" xfId="188" applyFont="1" applyFill="1" applyAlignment="1"/>
    <xf numFmtId="0" fontId="44" fillId="0" borderId="0" xfId="2" applyFont="1" applyFill="1"/>
    <xf numFmtId="4" fontId="13" fillId="0" borderId="37" xfId="2" applyNumberFormat="1" applyFont="1" applyFill="1" applyBorder="1" applyAlignment="1">
      <alignment horizontal="center" vertical="center" wrapText="1"/>
    </xf>
    <xf numFmtId="0" fontId="11" fillId="0" borderId="37" xfId="2" applyFont="1" applyFill="1" applyBorder="1" applyAlignment="1">
      <alignment horizontal="center" vertical="center" wrapText="1"/>
    </xf>
    <xf numFmtId="4" fontId="13" fillId="0" borderId="25" xfId="2" applyNumberFormat="1" applyFont="1" applyFill="1" applyBorder="1" applyAlignment="1">
      <alignment horizontal="center" vertical="center" textRotation="90" wrapText="1"/>
    </xf>
    <xf numFmtId="0" fontId="13" fillId="0" borderId="25" xfId="2" applyFont="1" applyFill="1" applyBorder="1" applyAlignment="1">
      <alignment horizontal="center" vertical="center" textRotation="90" wrapText="1"/>
    </xf>
    <xf numFmtId="0" fontId="13" fillId="0" borderId="25" xfId="2" applyNumberFormat="1" applyFont="1" applyFill="1" applyBorder="1" applyAlignment="1">
      <alignment horizontal="center" vertical="center" wrapText="1"/>
    </xf>
    <xf numFmtId="0" fontId="13" fillId="0" borderId="25" xfId="2" applyFont="1" applyFill="1" applyBorder="1" applyAlignment="1">
      <alignment horizontal="left" vertical="center" wrapText="1"/>
    </xf>
    <xf numFmtId="0" fontId="11" fillId="0" borderId="25" xfId="2" applyFont="1" applyFill="1" applyBorder="1" applyAlignment="1">
      <alignment horizontal="left" vertical="center" wrapText="1"/>
    </xf>
    <xf numFmtId="166" fontId="44" fillId="0" borderId="0" xfId="2" applyNumberFormat="1" applyFont="1" applyFill="1"/>
    <xf numFmtId="0" fontId="11" fillId="0" borderId="38" xfId="2" applyFont="1" applyFill="1" applyBorder="1" applyAlignment="1">
      <alignment horizontal="left" vertical="center" wrapText="1"/>
    </xf>
    <xf numFmtId="2" fontId="44" fillId="0" borderId="0" xfId="2" applyNumberFormat="1" applyFont="1" applyFill="1"/>
    <xf numFmtId="0" fontId="45" fillId="0" borderId="25" xfId="52" applyFont="1" applyFill="1" applyBorder="1" applyAlignment="1">
      <alignment horizontal="left" vertical="center" wrapText="1"/>
    </xf>
    <xf numFmtId="4" fontId="11" fillId="0" borderId="25" xfId="2" applyNumberFormat="1" applyFont="1" applyFill="1" applyBorder="1" applyAlignment="1">
      <alignment horizontal="left" vertical="center" wrapText="1"/>
    </xf>
    <xf numFmtId="4" fontId="44" fillId="0" borderId="0" xfId="2" applyNumberFormat="1" applyFont="1" applyFill="1"/>
    <xf numFmtId="4" fontId="11" fillId="0" borderId="0" xfId="2" applyNumberFormat="1" applyFont="1" applyFill="1"/>
    <xf numFmtId="0" fontId="11" fillId="0" borderId="0" xfId="2" applyFont="1" applyFill="1" applyAlignment="1">
      <alignment wrapText="1"/>
    </xf>
    <xf numFmtId="0" fontId="47" fillId="0" borderId="25" xfId="52" applyFont="1" applyFill="1" applyBorder="1" applyAlignment="1">
      <alignment horizontal="left" vertical="center" wrapText="1"/>
    </xf>
    <xf numFmtId="0" fontId="45" fillId="0" borderId="39" xfId="52"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 fontId="11" fillId="0" borderId="0" xfId="2" applyNumberFormat="1" applyFont="1" applyFill="1" applyBorder="1" applyAlignment="1">
      <alignment horizontal="center" vertical="center" wrapText="1"/>
    </xf>
    <xf numFmtId="1" fontId="11" fillId="0" borderId="0" xfId="2" applyNumberFormat="1" applyFont="1" applyFill="1" applyBorder="1" applyAlignment="1">
      <alignment horizontal="center" vertical="center" wrapText="1"/>
    </xf>
    <xf numFmtId="1" fontId="11" fillId="0" borderId="0" xfId="2" applyNumberFormat="1" applyFont="1" applyFill="1" applyAlignment="1">
      <alignment horizontal="center"/>
    </xf>
    <xf numFmtId="4" fontId="11" fillId="0" borderId="0" xfId="2" applyNumberFormat="1" applyFont="1" applyFill="1" applyBorder="1" applyAlignment="1">
      <alignment horizontal="center" wrapText="1"/>
    </xf>
    <xf numFmtId="0" fontId="11" fillId="0" borderId="0" xfId="2" applyFont="1" applyFill="1" applyBorder="1" applyAlignment="1">
      <alignment horizontal="center" wrapText="1"/>
    </xf>
    <xf numFmtId="4" fontId="11" fillId="0" borderId="0" xfId="2" applyNumberFormat="1" applyFont="1" applyFill="1" applyAlignment="1">
      <alignment horizontal="center" wrapText="1"/>
    </xf>
    <xf numFmtId="0" fontId="11" fillId="0" borderId="0" xfId="2" applyFont="1" applyFill="1" applyAlignment="1">
      <alignment horizontal="center" wrapText="1"/>
    </xf>
    <xf numFmtId="0" fontId="11" fillId="0" borderId="0" xfId="2" applyFont="1" applyFill="1" applyBorder="1"/>
    <xf numFmtId="4" fontId="11" fillId="0" borderId="0" xfId="2" applyNumberFormat="1" applyFont="1" applyFill="1" applyBorder="1" applyAlignment="1">
      <alignment horizontal="center"/>
    </xf>
    <xf numFmtId="0" fontId="11" fillId="0" borderId="0" xfId="2" applyFont="1" applyFill="1" applyBorder="1" applyAlignment="1">
      <alignment horizontal="center"/>
    </xf>
    <xf numFmtId="4" fontId="11" fillId="0" borderId="0" xfId="2" applyNumberFormat="1" applyFont="1" applyFill="1" applyAlignment="1">
      <alignment horizontal="center" vertical="top" wrapText="1"/>
    </xf>
    <xf numFmtId="0" fontId="11" fillId="0" borderId="0" xfId="2" applyFont="1" applyFill="1" applyBorder="1" applyAlignment="1"/>
    <xf numFmtId="4" fontId="11" fillId="0" borderId="0" xfId="2" applyNumberFormat="1" applyFont="1" applyFill="1" applyAlignment="1">
      <alignment horizontal="center" vertical="center" wrapText="1"/>
    </xf>
    <xf numFmtId="0" fontId="11" fillId="0" borderId="0" xfId="2" applyFont="1" applyFill="1" applyAlignment="1">
      <alignment horizontal="center"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1" fillId="0" borderId="1" xfId="0" applyFont="1" applyBorder="1" applyAlignment="1">
      <alignment horizontal="left" wrapText="1"/>
    </xf>
    <xf numFmtId="49" fontId="11" fillId="0" borderId="40" xfId="0" applyNumberFormat="1" applyFont="1" applyBorder="1" applyAlignment="1">
      <alignment horizontal="left" wrapText="1"/>
    </xf>
    <xf numFmtId="0" fontId="11" fillId="0" borderId="2" xfId="0" applyFont="1" applyBorder="1" applyAlignment="1">
      <alignment horizontal="left" wrapText="1"/>
    </xf>
    <xf numFmtId="0" fontId="11" fillId="0" borderId="0" xfId="0" applyFont="1" applyAlignment="1">
      <alignment horizontal="left" wrapText="1"/>
    </xf>
    <xf numFmtId="1" fontId="11" fillId="0" borderId="1" xfId="0" applyNumberFormat="1" applyFont="1" applyBorder="1" applyAlignment="1">
      <alignment horizontal="left" wrapText="1"/>
    </xf>
    <xf numFmtId="1" fontId="11" fillId="0" borderId="41" xfId="0" applyNumberFormat="1" applyFont="1" applyBorder="1" applyAlignment="1">
      <alignment horizontal="left" wrapText="1"/>
    </xf>
    <xf numFmtId="0" fontId="11" fillId="0" borderId="25" xfId="0" applyFont="1" applyBorder="1" applyAlignment="1">
      <alignment horizontal="left" wrapText="1"/>
    </xf>
    <xf numFmtId="166" fontId="49" fillId="0" borderId="25" xfId="0" applyNumberFormat="1" applyFont="1" applyBorder="1" applyAlignment="1">
      <alignment horizontal="center" vertical="center"/>
    </xf>
    <xf numFmtId="0" fontId="49" fillId="0" borderId="0" xfId="0" applyFont="1" applyAlignment="1">
      <alignment horizontal="left"/>
    </xf>
    <xf numFmtId="0" fontId="49" fillId="0" borderId="25" xfId="0" applyFont="1" applyFill="1" applyBorder="1" applyAlignment="1">
      <alignment horizontal="center" vertical="center"/>
    </xf>
    <xf numFmtId="0" fontId="49" fillId="0" borderId="25" xfId="0" applyFont="1" applyBorder="1" applyAlignment="1">
      <alignment horizontal="center" vertical="center"/>
    </xf>
    <xf numFmtId="1" fontId="49" fillId="0" borderId="25" xfId="0" applyNumberFormat="1" applyFont="1" applyFill="1" applyBorder="1" applyAlignment="1">
      <alignment horizontal="center" vertical="center"/>
    </xf>
    <xf numFmtId="167" fontId="49" fillId="0" borderId="25" xfId="0" applyNumberFormat="1" applyFont="1" applyFill="1" applyBorder="1" applyAlignment="1">
      <alignment horizontal="center" vertical="center"/>
    </xf>
    <xf numFmtId="0" fontId="49" fillId="0" borderId="26" xfId="0" applyFont="1" applyBorder="1"/>
    <xf numFmtId="0" fontId="49" fillId="0" borderId="25" xfId="0" applyFont="1" applyBorder="1"/>
    <xf numFmtId="0" fontId="49" fillId="0" borderId="0" xfId="0" applyFont="1" applyBorder="1"/>
    <xf numFmtId="1" fontId="11" fillId="0" borderId="25" xfId="0" applyNumberFormat="1" applyFont="1" applyBorder="1" applyAlignment="1">
      <alignment horizontal="left" vertical="center" wrapText="1"/>
    </xf>
    <xf numFmtId="166" fontId="49" fillId="0" borderId="42" xfId="0" applyNumberFormat="1" applyFont="1" applyBorder="1" applyAlignment="1">
      <alignment horizontal="center" vertical="center"/>
    </xf>
    <xf numFmtId="0" fontId="49" fillId="0" borderId="42" xfId="0" applyFont="1" applyFill="1" applyBorder="1" applyAlignment="1">
      <alignment horizontal="center" vertical="center"/>
    </xf>
    <xf numFmtId="1" fontId="49" fillId="0" borderId="42" xfId="0" applyNumberFormat="1" applyFont="1" applyFill="1" applyBorder="1" applyAlignment="1">
      <alignment horizontal="center" vertical="center"/>
    </xf>
    <xf numFmtId="0" fontId="49" fillId="0" borderId="43" xfId="0" applyFont="1" applyBorder="1"/>
    <xf numFmtId="0" fontId="49" fillId="0" borderId="40" xfId="0" applyFont="1" applyBorder="1"/>
    <xf numFmtId="0" fontId="49" fillId="0" borderId="0" xfId="0" applyFont="1"/>
    <xf numFmtId="166" fontId="49" fillId="0" borderId="40" xfId="0" applyNumberFormat="1" applyFont="1" applyBorder="1" applyAlignment="1">
      <alignment horizontal="center" vertical="center"/>
    </xf>
    <xf numFmtId="0" fontId="49" fillId="0" borderId="40" xfId="0" applyFont="1" applyBorder="1" applyAlignment="1">
      <alignment horizontal="left"/>
    </xf>
    <xf numFmtId="1" fontId="49" fillId="0" borderId="40" xfId="0" applyNumberFormat="1" applyFont="1" applyFill="1" applyBorder="1" applyAlignment="1">
      <alignment horizontal="center" vertical="center"/>
    </xf>
    <xf numFmtId="1" fontId="11" fillId="0" borderId="1" xfId="0" applyNumberFormat="1" applyFont="1" applyBorder="1" applyAlignment="1">
      <alignment horizontal="left" vertical="center" wrapText="1"/>
    </xf>
    <xf numFmtId="166" fontId="49" fillId="0" borderId="39" xfId="0" applyNumberFormat="1" applyFont="1" applyBorder="1" applyAlignment="1">
      <alignment horizontal="center" vertical="center"/>
    </xf>
    <xf numFmtId="1" fontId="49" fillId="0" borderId="39" xfId="0" applyNumberFormat="1" applyFont="1" applyFill="1" applyBorder="1" applyAlignment="1">
      <alignment horizontal="center" vertical="center"/>
    </xf>
    <xf numFmtId="0" fontId="51" fillId="0" borderId="0" xfId="0" applyFont="1" applyAlignment="1">
      <alignment horizontal="left"/>
    </xf>
    <xf numFmtId="0" fontId="52" fillId="0" borderId="0" xfId="0" applyFont="1" applyAlignment="1">
      <alignment horizontal="left"/>
    </xf>
    <xf numFmtId="166" fontId="53" fillId="0" borderId="25" xfId="0" applyNumberFormat="1" applyFont="1" applyBorder="1" applyAlignment="1">
      <alignment horizontal="center" wrapText="1"/>
    </xf>
    <xf numFmtId="166" fontId="54" fillId="0" borderId="25" xfId="0" applyNumberFormat="1" applyFont="1" applyBorder="1" applyAlignment="1">
      <alignment horizontal="center" wrapText="1"/>
    </xf>
    <xf numFmtId="166" fontId="54" fillId="0" borderId="25" xfId="0" applyNumberFormat="1" applyFont="1" applyBorder="1" applyAlignment="1">
      <alignment horizontal="center" vertical="center"/>
    </xf>
    <xf numFmtId="1" fontId="54" fillId="0" borderId="25" xfId="0" applyNumberFormat="1" applyFont="1" applyFill="1" applyBorder="1" applyAlignment="1">
      <alignment horizontal="center" vertical="center"/>
    </xf>
    <xf numFmtId="167" fontId="54" fillId="0" borderId="25" xfId="0" applyNumberFormat="1" applyFont="1" applyBorder="1" applyAlignment="1">
      <alignment horizontal="center" vertical="center"/>
    </xf>
    <xf numFmtId="168" fontId="54" fillId="0" borderId="25" xfId="0" applyNumberFormat="1" applyFont="1" applyBorder="1" applyAlignment="1">
      <alignment horizontal="center" vertical="center"/>
    </xf>
    <xf numFmtId="1" fontId="53" fillId="0" borderId="25" xfId="0" applyNumberFormat="1" applyFont="1" applyBorder="1" applyAlignment="1">
      <alignment horizontal="center" wrapText="1"/>
    </xf>
    <xf numFmtId="1" fontId="11" fillId="0" borderId="1" xfId="0" applyNumberFormat="1" applyFont="1" applyBorder="1" applyAlignment="1">
      <alignment horizontal="center" wrapText="1"/>
    </xf>
    <xf numFmtId="166" fontId="53" fillId="0" borderId="0" xfId="0" applyNumberFormat="1" applyFont="1" applyAlignment="1">
      <alignment horizontal="left" wrapText="1"/>
    </xf>
    <xf numFmtId="166" fontId="49" fillId="0" borderId="25" xfId="0" applyNumberFormat="1" applyFont="1" applyFill="1" applyBorder="1" applyAlignment="1">
      <alignment horizontal="center" vertical="center"/>
    </xf>
    <xf numFmtId="168" fontId="49" fillId="0" borderId="25" xfId="0" applyNumberFormat="1" applyFont="1" applyFill="1" applyBorder="1" applyAlignment="1">
      <alignment horizontal="center" vertical="center"/>
    </xf>
    <xf numFmtId="0" fontId="49" fillId="0" borderId="0" xfId="0" applyFont="1" applyAlignment="1">
      <alignment wrapText="1"/>
    </xf>
    <xf numFmtId="1" fontId="55" fillId="0" borderId="1" xfId="0" applyNumberFormat="1" applyFont="1" applyBorder="1" applyAlignment="1">
      <alignment horizontal="left" vertical="center" wrapText="1"/>
    </xf>
    <xf numFmtId="1" fontId="11" fillId="0" borderId="40" xfId="0" applyNumberFormat="1" applyFont="1" applyBorder="1" applyAlignment="1">
      <alignment horizontal="left" vertical="center" wrapText="1"/>
    </xf>
    <xf numFmtId="1" fontId="11" fillId="0" borderId="44" xfId="0" applyNumberFormat="1" applyFont="1" applyBorder="1" applyAlignment="1">
      <alignment horizontal="center" wrapText="1"/>
    </xf>
    <xf numFmtId="0" fontId="49" fillId="0" borderId="45" xfId="0" applyFont="1" applyBorder="1" applyAlignment="1">
      <alignment horizontal="left"/>
    </xf>
    <xf numFmtId="0" fontId="49" fillId="0" borderId="40" xfId="0" applyFont="1" applyFill="1" applyBorder="1" applyAlignment="1">
      <alignment horizontal="center" vertical="center"/>
    </xf>
    <xf numFmtId="172" fontId="49" fillId="0" borderId="25" xfId="0" applyNumberFormat="1" applyFont="1" applyBorder="1" applyAlignment="1">
      <alignment horizontal="center" vertical="center"/>
    </xf>
    <xf numFmtId="172" fontId="49" fillId="0" borderId="42" xfId="0" applyNumberFormat="1" applyFont="1" applyBorder="1" applyAlignment="1">
      <alignment horizontal="center" vertical="center"/>
    </xf>
    <xf numFmtId="172" fontId="49" fillId="0" borderId="40" xfId="0" applyNumberFormat="1" applyFont="1" applyBorder="1" applyAlignment="1">
      <alignment horizontal="center" vertical="center"/>
    </xf>
    <xf numFmtId="172" fontId="49" fillId="0" borderId="39" xfId="0" applyNumberFormat="1" applyFont="1" applyBorder="1" applyAlignment="1">
      <alignment horizontal="center" vertical="center"/>
    </xf>
    <xf numFmtId="173" fontId="49" fillId="0" borderId="25" xfId="0" applyNumberFormat="1" applyFont="1" applyBorder="1" applyAlignment="1">
      <alignment horizontal="center" vertical="center"/>
    </xf>
    <xf numFmtId="168" fontId="49" fillId="0" borderId="40" xfId="0" applyNumberFormat="1" applyFont="1" applyBorder="1" applyAlignment="1">
      <alignment horizontal="center" vertical="center"/>
    </xf>
    <xf numFmtId="168" fontId="49" fillId="0" borderId="42" xfId="0" applyNumberFormat="1" applyFont="1" applyBorder="1" applyAlignment="1">
      <alignment horizontal="center" vertical="center"/>
    </xf>
    <xf numFmtId="168" fontId="49" fillId="0" borderId="39" xfId="0" applyNumberFormat="1" applyFont="1" applyBorder="1" applyAlignment="1">
      <alignment horizontal="center" vertical="center"/>
    </xf>
    <xf numFmtId="174" fontId="49" fillId="0" borderId="25" xfId="0" applyNumberFormat="1" applyFont="1" applyFill="1" applyBorder="1" applyAlignment="1">
      <alignment horizontal="center" vertical="center"/>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4" fontId="11" fillId="0" borderId="40" xfId="2" applyNumberFormat="1" applyFont="1" applyBorder="1" applyAlignment="1">
      <alignment horizontal="center" vertical="center"/>
    </xf>
    <xf numFmtId="2" fontId="11" fillId="0" borderId="40" xfId="2" applyNumberFormat="1" applyFont="1" applyBorder="1" applyAlignment="1">
      <alignment horizontal="center" vertical="center"/>
    </xf>
    <xf numFmtId="0" fontId="11" fillId="0" borderId="40" xfId="2" applyNumberFormat="1" applyFont="1" applyBorder="1" applyAlignment="1">
      <alignment horizontal="center" vertical="center"/>
    </xf>
    <xf numFmtId="4" fontId="13" fillId="0" borderId="40" xfId="2" applyNumberFormat="1" applyFont="1" applyFill="1" applyBorder="1" applyAlignment="1">
      <alignment horizontal="center" vertical="center" wrapText="1"/>
    </xf>
    <xf numFmtId="4" fontId="11" fillId="0" borderId="40" xfId="2" applyNumberFormat="1" applyFont="1" applyFill="1" applyBorder="1" applyAlignment="1">
      <alignment horizontal="center" vertical="center" wrapText="1"/>
    </xf>
    <xf numFmtId="175" fontId="11" fillId="0" borderId="40" xfId="2" applyNumberFormat="1" applyFont="1" applyBorder="1" applyAlignment="1">
      <alignment horizontal="center" vertical="center"/>
    </xf>
    <xf numFmtId="2" fontId="13" fillId="0" borderId="40" xfId="2" applyNumberFormat="1" applyFont="1" applyFill="1" applyBorder="1" applyAlignment="1">
      <alignment horizontal="center" vertical="center" wrapText="1"/>
    </xf>
    <xf numFmtId="0" fontId="13" fillId="0" borderId="40" xfId="2" applyNumberFormat="1" applyFont="1" applyFill="1" applyBorder="1" applyAlignment="1">
      <alignment horizontal="center" vertical="center" wrapText="1"/>
    </xf>
    <xf numFmtId="0" fontId="11" fillId="0" borderId="40" xfId="2" applyNumberFormat="1" applyFont="1" applyFill="1" applyBorder="1" applyAlignment="1">
      <alignment horizontal="center" vertical="center" wrapText="1"/>
    </xf>
    <xf numFmtId="4" fontId="11" fillId="0" borderId="40" xfId="2" applyNumberFormat="1" applyFont="1" applyBorder="1" applyAlignment="1">
      <alignment horizontal="center"/>
    </xf>
    <xf numFmtId="4" fontId="11" fillId="0" borderId="40" xfId="3" applyNumberFormat="1" applyFont="1" applyFill="1" applyBorder="1" applyAlignment="1">
      <alignment horizontal="center" vertical="center" wrapText="1"/>
    </xf>
    <xf numFmtId="2" fontId="11" fillId="0" borderId="40" xfId="3" applyNumberFormat="1" applyFont="1" applyFill="1" applyBorder="1" applyAlignment="1">
      <alignment horizontal="center" vertical="center" wrapText="1"/>
    </xf>
    <xf numFmtId="0" fontId="11" fillId="0" borderId="40" xfId="3" applyNumberFormat="1" applyFont="1" applyFill="1" applyBorder="1" applyAlignment="1">
      <alignment horizontal="center" vertical="center" wrapText="1"/>
    </xf>
    <xf numFmtId="0" fontId="45" fillId="0" borderId="40" xfId="52" applyNumberFormat="1" applyFont="1" applyFill="1" applyBorder="1" applyAlignment="1">
      <alignment horizontal="center" vertical="center" wrapText="1"/>
    </xf>
    <xf numFmtId="4" fontId="45" fillId="0" borderId="40" xfId="52" applyNumberFormat="1" applyFont="1" applyFill="1" applyBorder="1" applyAlignment="1">
      <alignment horizontal="center" vertical="center" wrapText="1"/>
    </xf>
    <xf numFmtId="2" fontId="45" fillId="0" borderId="40" xfId="52" applyNumberFormat="1" applyFont="1" applyFill="1" applyBorder="1" applyAlignment="1">
      <alignment horizontal="center" vertical="center" wrapText="1"/>
    </xf>
    <xf numFmtId="2" fontId="11" fillId="0" borderId="40" xfId="2" applyNumberFormat="1" applyFont="1" applyFill="1" applyBorder="1" applyAlignment="1">
      <alignment horizontal="center" vertical="center" wrapText="1"/>
    </xf>
    <xf numFmtId="4" fontId="11" fillId="0" borderId="40" xfId="2" applyNumberFormat="1" applyFont="1" applyFill="1" applyBorder="1" applyAlignment="1">
      <alignment horizontal="center" vertical="center"/>
    </xf>
    <xf numFmtId="2" fontId="11" fillId="0" borderId="40" xfId="2" applyNumberFormat="1" applyFont="1" applyFill="1" applyBorder="1" applyAlignment="1">
      <alignment horizontal="center" vertical="center"/>
    </xf>
    <xf numFmtId="0" fontId="1" fillId="0" borderId="1" xfId="0" applyFont="1" applyBorder="1" applyAlignment="1">
      <alignment horizontal="left" wrapText="1"/>
    </xf>
    <xf numFmtId="0" fontId="1" fillId="0" borderId="40" xfId="239" applyNumberFormat="1" applyFont="1" applyBorder="1" applyAlignment="1">
      <alignment horizontal="left" vertical="center" wrapText="1"/>
    </xf>
    <xf numFmtId="0" fontId="1" fillId="2"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3" fillId="0" borderId="25" xfId="2" applyNumberFormat="1" applyFont="1" applyFill="1" applyBorder="1" applyAlignment="1">
      <alignment horizontal="left" vertical="center" wrapText="1"/>
    </xf>
    <xf numFmtId="49" fontId="11" fillId="0" borderId="25" xfId="2" applyNumberFormat="1"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3" fillId="0" borderId="0" xfId="0" applyFont="1" applyAlignment="1">
      <alignment horizontal="center" wrapText="1"/>
    </xf>
    <xf numFmtId="0" fontId="11" fillId="0" borderId="0" xfId="0" applyFont="1" applyAlignment="1">
      <alignment horizontal="center"/>
    </xf>
    <xf numFmtId="0" fontId="11" fillId="0" borderId="1" xfId="0" applyFont="1" applyBorder="1" applyAlignment="1">
      <alignment horizontal="left" wrapText="1"/>
    </xf>
    <xf numFmtId="0" fontId="13" fillId="0" borderId="0" xfId="0" applyFont="1" applyAlignment="1">
      <alignment horizontal="center"/>
    </xf>
    <xf numFmtId="0" fontId="50" fillId="0" borderId="0" xfId="0" applyFont="1" applyAlignment="1">
      <alignment horizontal="center"/>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165"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1" xfId="0" applyFont="1" applyBorder="1" applyAlignment="1">
      <alignment horizontal="left" wrapText="1"/>
    </xf>
    <xf numFmtId="0" fontId="15" fillId="0" borderId="0" xfId="1" applyFont="1" applyFill="1" applyAlignment="1">
      <alignment horizontal="center" vertical="center"/>
    </xf>
    <xf numFmtId="0" fontId="13" fillId="0" borderId="0" xfId="0" applyFont="1" applyFill="1" applyAlignment="1">
      <alignment horizontal="center" vertical="center"/>
    </xf>
    <xf numFmtId="0" fontId="14" fillId="0" borderId="0" xfId="1" applyFont="1" applyFill="1" applyAlignment="1">
      <alignment horizontal="center" vertical="center"/>
    </xf>
    <xf numFmtId="0" fontId="17" fillId="0" borderId="0" xfId="1" applyFont="1" applyFill="1" applyAlignment="1">
      <alignment horizontal="center" vertical="center"/>
    </xf>
    <xf numFmtId="0" fontId="0" fillId="0" borderId="0" xfId="0" applyFill="1" applyBorder="1" applyAlignment="1">
      <alignment horizontal="center"/>
    </xf>
    <xf numFmtId="0" fontId="17" fillId="0" borderId="0" xfId="1" applyFont="1" applyFill="1" applyAlignment="1">
      <alignment horizontal="center" vertical="center" wrapText="1"/>
    </xf>
    <xf numFmtId="0" fontId="11" fillId="0" borderId="0" xfId="2" applyFont="1" applyFill="1" applyAlignment="1">
      <alignment horizontal="center"/>
    </xf>
    <xf numFmtId="0" fontId="13" fillId="0" borderId="0" xfId="2" applyFont="1" applyFill="1" applyAlignment="1">
      <alignment horizontal="center"/>
    </xf>
    <xf numFmtId="0" fontId="13" fillId="0" borderId="37" xfId="2" applyFont="1" applyFill="1" applyBorder="1" applyAlignment="1">
      <alignment horizontal="center" vertical="center" wrapText="1"/>
    </xf>
    <xf numFmtId="0" fontId="13" fillId="0" borderId="38" xfId="2" applyFont="1" applyFill="1" applyBorder="1" applyAlignment="1">
      <alignment horizontal="center" vertical="center" wrapText="1"/>
    </xf>
    <xf numFmtId="0" fontId="13" fillId="0" borderId="39" xfId="2" applyFont="1" applyFill="1" applyBorder="1" applyAlignment="1">
      <alignment horizontal="center" vertical="center" wrapText="1"/>
    </xf>
    <xf numFmtId="0" fontId="13" fillId="0" borderId="25" xfId="2" applyFont="1" applyFill="1" applyBorder="1" applyAlignment="1">
      <alignment horizontal="center" vertical="center" wrapText="1"/>
    </xf>
    <xf numFmtId="0" fontId="13" fillId="0" borderId="25" xfId="2" applyFont="1" applyFill="1" applyBorder="1" applyAlignment="1">
      <alignment horizontal="center" vertical="center"/>
    </xf>
    <xf numFmtId="4" fontId="13" fillId="0" borderId="37" xfId="2" applyNumberFormat="1" applyFont="1" applyFill="1" applyBorder="1" applyAlignment="1">
      <alignment horizontal="center" vertical="center" wrapText="1"/>
    </xf>
    <xf numFmtId="4" fontId="13" fillId="0" borderId="38" xfId="2" applyNumberFormat="1" applyFont="1" applyFill="1" applyBorder="1" applyAlignment="1">
      <alignment horizontal="center" vertical="center" wrapText="1"/>
    </xf>
    <xf numFmtId="4" fontId="13" fillId="0" borderId="39" xfId="2" applyNumberFormat="1" applyFont="1" applyFill="1" applyBorder="1" applyAlignment="1">
      <alignment horizontal="center" vertical="center" wrapText="1"/>
    </xf>
    <xf numFmtId="0" fontId="13" fillId="0" borderId="26" xfId="188" applyFont="1" applyFill="1" applyBorder="1" applyAlignment="1">
      <alignment horizontal="center" vertical="center"/>
    </xf>
    <xf numFmtId="0" fontId="13" fillId="0" borderId="27" xfId="188" applyFont="1" applyFill="1" applyBorder="1" applyAlignment="1">
      <alignment horizontal="center" vertical="center"/>
    </xf>
    <xf numFmtId="0" fontId="13" fillId="0" borderId="25" xfId="188"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5"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5" fillId="0" borderId="4" xfId="0" applyFont="1" applyBorder="1" applyAlignment="1">
      <alignment horizontal="left" wrapText="1"/>
    </xf>
    <xf numFmtId="0" fontId="5" fillId="0" borderId="3" xfId="0" applyFont="1" applyBorder="1" applyAlignment="1">
      <alignment horizontal="left" wrapText="1"/>
    </xf>
    <xf numFmtId="0" fontId="1" fillId="0" borderId="1" xfId="0" applyFont="1" applyBorder="1" applyAlignment="1">
      <alignment horizontal="center" wrapText="1"/>
    </xf>
    <xf numFmtId="0" fontId="6" fillId="0" borderId="1" xfId="0" applyFont="1" applyBorder="1" applyAlignment="1">
      <alignment horizontal="left" wrapText="1"/>
    </xf>
    <xf numFmtId="0" fontId="5" fillId="0" borderId="1" xfId="0" applyFont="1" applyBorder="1" applyAlignment="1">
      <alignment horizontal="left" wrapText="1"/>
    </xf>
    <xf numFmtId="9" fontId="1" fillId="0" borderId="1" xfId="0" applyNumberFormat="1" applyFont="1" applyBorder="1" applyAlignment="1">
      <alignment horizontal="center" wrapText="1"/>
    </xf>
    <xf numFmtId="0" fontId="1" fillId="2" borderId="1" xfId="0" applyFont="1" applyFill="1" applyBorder="1" applyAlignment="1">
      <alignment horizontal="center" wrapText="1"/>
    </xf>
    <xf numFmtId="2" fontId="1" fillId="0" borderId="1" xfId="0" applyNumberFormat="1" applyFont="1" applyBorder="1" applyAlignment="1">
      <alignment horizontal="center" wrapText="1"/>
    </xf>
  </cellXfs>
  <cellStyles count="24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3"/>
    <cellStyle name="Обычный 2 2 37" xfId="43"/>
    <cellStyle name="Обычный 2 26 2" xfId="44"/>
    <cellStyle name="Обычный 2 51" xfId="45"/>
    <cellStyle name="Обычный 3" xfId="2"/>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52"/>
    <cellStyle name="Обычный 6" xfId="53"/>
    <cellStyle name="Обычный 6 2" xfId="54"/>
    <cellStyle name="Обычный 6 2 2" xfId="55"/>
    <cellStyle name="Обычный 6 2 2 2" xfId="56"/>
    <cellStyle name="Обычный 6 2 2 2 2" xfId="57"/>
    <cellStyle name="Обычный 6 2 2 2 2 2" xfId="58"/>
    <cellStyle name="Обычный 6 2 2 2 2 2 2" xfId="59"/>
    <cellStyle name="Обычный 6 2 2 2 2 2 3" xfId="60"/>
    <cellStyle name="Обычный 6 2 2 2 2 3" xfId="61"/>
    <cellStyle name="Обычный 6 2 2 2 2 4" xfId="62"/>
    <cellStyle name="Обычный 6 2 2 2 3" xfId="63"/>
    <cellStyle name="Обычный 6 2 2 2 3 2" xfId="64"/>
    <cellStyle name="Обычный 6 2 2 2 3 3" xfId="65"/>
    <cellStyle name="Обычный 6 2 2 2 4" xfId="66"/>
    <cellStyle name="Обычный 6 2 2 2 5" xfId="67"/>
    <cellStyle name="Обычный 6 2 2 3" xfId="68"/>
    <cellStyle name="Обычный 6 2 2 3 2" xfId="69"/>
    <cellStyle name="Обычный 6 2 2 3 2 2" xfId="70"/>
    <cellStyle name="Обычный 6 2 2 3 2 3" xfId="71"/>
    <cellStyle name="Обычный 6 2 2 3 3" xfId="72"/>
    <cellStyle name="Обычный 6 2 2 3 4" xfId="73"/>
    <cellStyle name="Обычный 6 2 2 4" xfId="74"/>
    <cellStyle name="Обычный 6 2 2 4 2" xfId="75"/>
    <cellStyle name="Обычный 6 2 2 4 2 2" xfId="76"/>
    <cellStyle name="Обычный 6 2 2 4 2 3" xfId="77"/>
    <cellStyle name="Обычный 6 2 2 4 3" xfId="78"/>
    <cellStyle name="Обычный 6 2 2 4 4" xfId="79"/>
    <cellStyle name="Обычный 6 2 2 5" xfId="80"/>
    <cellStyle name="Обычный 6 2 2 5 2" xfId="81"/>
    <cellStyle name="Обычный 6 2 2 5 3" xfId="82"/>
    <cellStyle name="Обычный 6 2 2 6" xfId="83"/>
    <cellStyle name="Обычный 6 2 2 7" xfId="84"/>
    <cellStyle name="Обычный 6 2 2 8" xfId="85"/>
    <cellStyle name="Обычный 6 2 3" xfId="86"/>
    <cellStyle name="Обычный 6 2 3 2" xfId="87"/>
    <cellStyle name="Обычный 6 2 3 2 2" xfId="88"/>
    <cellStyle name="Обычный 6 2 3 2 2 2" xfId="89"/>
    <cellStyle name="Обычный 6 2 3 2 2 2 2" xfId="90"/>
    <cellStyle name="Обычный 6 2 3 2 2 2 3" xfId="91"/>
    <cellStyle name="Обычный 6 2 3 2 2 3" xfId="92"/>
    <cellStyle name="Обычный 6 2 3 2 2 4" xfId="93"/>
    <cellStyle name="Обычный 6 2 3 2 3" xfId="94"/>
    <cellStyle name="Обычный 6 2 3 2 3 2" xfId="95"/>
    <cellStyle name="Обычный 6 2 3 2 3 3" xfId="96"/>
    <cellStyle name="Обычный 6 2 3 2 4" xfId="97"/>
    <cellStyle name="Обычный 6 2 3 2 5" xfId="98"/>
    <cellStyle name="Обычный 6 2 3 3" xfId="99"/>
    <cellStyle name="Обычный 6 2 3 3 2" xfId="100"/>
    <cellStyle name="Обычный 6 2 3 3 2 2" xfId="101"/>
    <cellStyle name="Обычный 6 2 3 3 2 3" xfId="102"/>
    <cellStyle name="Обычный 6 2 3 3 3" xfId="103"/>
    <cellStyle name="Обычный 6 2 3 3 4" xfId="104"/>
    <cellStyle name="Обычный 6 2 3 4" xfId="105"/>
    <cellStyle name="Обычный 6 2 3 4 2" xfId="106"/>
    <cellStyle name="Обычный 6 2 3 4 2 2" xfId="107"/>
    <cellStyle name="Обычный 6 2 3 4 2 3" xfId="108"/>
    <cellStyle name="Обычный 6 2 3 4 3" xfId="109"/>
    <cellStyle name="Обычный 6 2 3 4 4" xfId="110"/>
    <cellStyle name="Обычный 6 2 3 5" xfId="111"/>
    <cellStyle name="Обычный 6 2 3 5 2" xfId="112"/>
    <cellStyle name="Обычный 6 2 3 5 3" xfId="113"/>
    <cellStyle name="Обычный 6 2 3 6" xfId="114"/>
    <cellStyle name="Обычный 6 2 3 7" xfId="115"/>
    <cellStyle name="Обычный 6 2 3 8" xfId="116"/>
    <cellStyle name="Обычный 6 2 4" xfId="117"/>
    <cellStyle name="Обычный 6 2 4 2" xfId="118"/>
    <cellStyle name="Обычный 6 2 4 2 2" xfId="119"/>
    <cellStyle name="Обычный 6 2 4 2 3" xfId="120"/>
    <cellStyle name="Обычный 6 2 4 3" xfId="121"/>
    <cellStyle name="Обычный 6 2 4 4" xfId="122"/>
    <cellStyle name="Обычный 6 2 5" xfId="123"/>
    <cellStyle name="Обычный 6 2 5 2" xfId="124"/>
    <cellStyle name="Обычный 6 2 5 2 2" xfId="125"/>
    <cellStyle name="Обычный 6 2 5 2 3" xfId="126"/>
    <cellStyle name="Обычный 6 2 5 3" xfId="127"/>
    <cellStyle name="Обычный 6 2 5 4" xfId="128"/>
    <cellStyle name="Обычный 6 2 6" xfId="129"/>
    <cellStyle name="Обычный 6 2 6 2" xfId="130"/>
    <cellStyle name="Обычный 6 2 6 3" xfId="131"/>
    <cellStyle name="Обычный 6 2 7" xfId="132"/>
    <cellStyle name="Обычный 6 2 8" xfId="133"/>
    <cellStyle name="Обычный 6 2 9" xfId="134"/>
    <cellStyle name="Обычный 6 3" xfId="135"/>
    <cellStyle name="Обычный 6 3 2" xfId="136"/>
    <cellStyle name="Обычный 6 3 2 2" xfId="137"/>
    <cellStyle name="Обычный 6 3 2 3" xfId="138"/>
    <cellStyle name="Обычный 6 3 3" xfId="139"/>
    <cellStyle name="Обычный 6 3 4" xfId="140"/>
    <cellStyle name="Обычный 6 4" xfId="141"/>
    <cellStyle name="Обычный 6 4 2" xfId="142"/>
    <cellStyle name="Обычный 6 4 2 2" xfId="143"/>
    <cellStyle name="Обычный 6 4 2 3" xfId="144"/>
    <cellStyle name="Обычный 6 4 3" xfId="145"/>
    <cellStyle name="Обычный 6 4 4" xfId="146"/>
    <cellStyle name="Обычный 6 5" xfId="147"/>
    <cellStyle name="Обычный 6 5 2" xfId="148"/>
    <cellStyle name="Обычный 6 5 3" xfId="149"/>
    <cellStyle name="Обычный 6 6" xfId="150"/>
    <cellStyle name="Обычный 6 7" xfId="151"/>
    <cellStyle name="Обычный 6 8" xfId="152"/>
    <cellStyle name="Обычный 7" xfId="1"/>
    <cellStyle name="Обычный 7 2" xfId="153"/>
    <cellStyle name="Обычный 7 2 2" xfId="154"/>
    <cellStyle name="Обычный 7 2 2 2" xfId="155"/>
    <cellStyle name="Обычный 7 2 2 2 2" xfId="156"/>
    <cellStyle name="Обычный 7 2 2 2 3" xfId="157"/>
    <cellStyle name="Обычный 7 2 2 3" xfId="158"/>
    <cellStyle name="Обычный 7 2 2 4" xfId="159"/>
    <cellStyle name="Обычный 7 2 3" xfId="160"/>
    <cellStyle name="Обычный 7 2 3 2" xfId="161"/>
    <cellStyle name="Обычный 7 2 3 2 2" xfId="162"/>
    <cellStyle name="Обычный 7 2 3 2 3" xfId="163"/>
    <cellStyle name="Обычный 7 2 3 3" xfId="164"/>
    <cellStyle name="Обычный 7 2 3 4" xfId="165"/>
    <cellStyle name="Обычный 7 2 4" xfId="166"/>
    <cellStyle name="Обычный 7 2 4 2" xfId="167"/>
    <cellStyle name="Обычный 7 2 4 3" xfId="168"/>
    <cellStyle name="Обычный 7 2 5" xfId="169"/>
    <cellStyle name="Обычный 7 2 6" xfId="170"/>
    <cellStyle name="Обычный 7 2 7" xfId="171"/>
    <cellStyle name="Обычный 7 4" xfId="172"/>
    <cellStyle name="Обычный 8" xfId="173"/>
    <cellStyle name="Обычный 9" xfId="174"/>
    <cellStyle name="Обычный 9 2" xfId="175"/>
    <cellStyle name="Обычный 9 2 2" xfId="176"/>
    <cellStyle name="Обычный 9 2 2 2" xfId="177"/>
    <cellStyle name="Обычный 9 2 2 3" xfId="178"/>
    <cellStyle name="Обычный 9 2 2 4" xfId="179"/>
    <cellStyle name="Обычный 9 2 3" xfId="180"/>
    <cellStyle name="Обычный 9 2 4" xfId="181"/>
    <cellStyle name="Обычный 9 3" xfId="182"/>
    <cellStyle name="Обычный 9 3 2" xfId="183"/>
    <cellStyle name="Обычный 9 3 3" xfId="184"/>
    <cellStyle name="Обычный 9 3 4" xfId="185"/>
    <cellStyle name="Обычный 9 4" xfId="186"/>
    <cellStyle name="Обычный 9 5" xfId="187"/>
    <cellStyle name="Обычный_1. паспорт местоположение" xfId="239"/>
    <cellStyle name="Обычный_Форматы по компаниям_last" xfId="188"/>
    <cellStyle name="Плохой 2" xfId="189"/>
    <cellStyle name="Пояснение 2" xfId="190"/>
    <cellStyle name="Примечание 2" xfId="191"/>
    <cellStyle name="Процентный 2" xfId="192"/>
    <cellStyle name="Процентный 3" xfId="193"/>
    <cellStyle name="Процентный 4" xfId="194"/>
    <cellStyle name="Связанная ячейка 2" xfId="195"/>
    <cellStyle name="Стиль 1" xfId="196"/>
    <cellStyle name="Текст предупреждения 2" xfId="197"/>
    <cellStyle name="Финансовый 2" xfId="198"/>
    <cellStyle name="Финансовый 2 10" xfId="199"/>
    <cellStyle name="Финансовый 2 2" xfId="200"/>
    <cellStyle name="Финансовый 2 2 2" xfId="201"/>
    <cellStyle name="Финансовый 2 2 2 2" xfId="202"/>
    <cellStyle name="Финансовый 2 2 2 2 2" xfId="203"/>
    <cellStyle name="Финансовый 2 2 2 3" xfId="204"/>
    <cellStyle name="Финансовый 2 2 3" xfId="205"/>
    <cellStyle name="Финансовый 2 2 4" xfId="206"/>
    <cellStyle name="Финансовый 2 3" xfId="207"/>
    <cellStyle name="Финансовый 2 3 2" xfId="208"/>
    <cellStyle name="Финансовый 2 3 2 2" xfId="209"/>
    <cellStyle name="Финансовый 2 3 2 3" xfId="210"/>
    <cellStyle name="Финансовый 2 3 3" xfId="211"/>
    <cellStyle name="Финансовый 2 3 4" xfId="212"/>
    <cellStyle name="Финансовый 2 4" xfId="213"/>
    <cellStyle name="Финансовый 2 4 2" xfId="214"/>
    <cellStyle name="Финансовый 2 4 3" xfId="215"/>
    <cellStyle name="Финансовый 2 5" xfId="216"/>
    <cellStyle name="Финансовый 2 6" xfId="217"/>
    <cellStyle name="Финансовый 2 7" xfId="218"/>
    <cellStyle name="Финансовый 3" xfId="219"/>
    <cellStyle name="Финансовый 3 2" xfId="220"/>
    <cellStyle name="Финансовый 3 2 2" xfId="221"/>
    <cellStyle name="Финансовый 3 2 2 2" xfId="222"/>
    <cellStyle name="Финансовый 3 2 2 3" xfId="223"/>
    <cellStyle name="Финансовый 3 2 3" xfId="224"/>
    <cellStyle name="Финансовый 3 2 4" xfId="225"/>
    <cellStyle name="Финансовый 3 3" xfId="226"/>
    <cellStyle name="Финансовый 3 3 2" xfId="227"/>
    <cellStyle name="Финансовый 3 3 2 2" xfId="228"/>
    <cellStyle name="Финансовый 3 3 2 3" xfId="229"/>
    <cellStyle name="Финансовый 3 3 3" xfId="230"/>
    <cellStyle name="Финансовый 3 3 4" xfId="231"/>
    <cellStyle name="Финансовый 3 4" xfId="232"/>
    <cellStyle name="Финансовый 3 4 2" xfId="233"/>
    <cellStyle name="Финансовый 3 4 3" xfId="234"/>
    <cellStyle name="Финансовый 3 5" xfId="235"/>
    <cellStyle name="Финансовый 3 6" xfId="236"/>
    <cellStyle name="Финансовый 3 7" xfId="237"/>
    <cellStyle name="Хороший 2" xfId="2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efreshError="1"/>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sheetData sheetId="378"/>
      <sheetData sheetId="379"/>
      <sheetData sheetId="380">
        <row r="2">
          <cell r="A2">
            <v>0</v>
          </cell>
        </row>
      </sheetData>
      <sheetData sheetId="381"/>
      <sheetData sheetId="382"/>
      <sheetData sheetId="383"/>
      <sheetData sheetId="384"/>
      <sheetData sheetId="385">
        <row r="4">
          <cell r="E4">
            <v>1</v>
          </cell>
        </row>
      </sheetData>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F15" sqref="F15"/>
    </sheetView>
  </sheetViews>
  <sheetFormatPr defaultRowHeight="15" x14ac:dyDescent="0.25"/>
  <cols>
    <col min="1" max="1" width="9" customWidth="1"/>
    <col min="2" max="2" width="56.85546875" customWidth="1"/>
    <col min="3" max="3" width="100.7109375" customWidth="1"/>
  </cols>
  <sheetData>
    <row r="1" spans="1:3" ht="15.75" x14ac:dyDescent="0.25">
      <c r="A1" s="1"/>
      <c r="B1" s="1"/>
      <c r="C1" s="1" t="s">
        <v>0</v>
      </c>
    </row>
    <row r="2" spans="1:3" ht="15.75" x14ac:dyDescent="0.25">
      <c r="A2" s="1"/>
      <c r="B2" s="1"/>
      <c r="C2" s="1" t="s">
        <v>1</v>
      </c>
    </row>
    <row r="3" spans="1:3" ht="15.75" x14ac:dyDescent="0.25">
      <c r="A3" s="1"/>
      <c r="B3" s="1"/>
      <c r="C3" s="1" t="s">
        <v>2</v>
      </c>
    </row>
    <row r="4" spans="1:3" ht="15.75" x14ac:dyDescent="0.25">
      <c r="A4" s="1"/>
      <c r="B4" s="1"/>
      <c r="C4" s="1"/>
    </row>
    <row r="5" spans="1:3" ht="15.75" x14ac:dyDescent="0.25">
      <c r="A5" s="190" t="s">
        <v>505</v>
      </c>
      <c r="B5" s="190"/>
      <c r="C5" s="190"/>
    </row>
    <row r="6" spans="1:3" ht="15.75" x14ac:dyDescent="0.25">
      <c r="A6" s="1"/>
      <c r="B6" s="1"/>
      <c r="C6" s="1"/>
    </row>
    <row r="7" spans="1:3" ht="18.75" x14ac:dyDescent="0.3">
      <c r="A7" s="191" t="s">
        <v>3</v>
      </c>
      <c r="B7" s="191"/>
      <c r="C7" s="191"/>
    </row>
    <row r="8" spans="1:3" ht="15.75" x14ac:dyDescent="0.25">
      <c r="A8" s="1"/>
      <c r="B8" s="1"/>
      <c r="C8" s="1"/>
    </row>
    <row r="9" spans="1:3" ht="15.75" x14ac:dyDescent="0.25">
      <c r="A9" s="190" t="s">
        <v>506</v>
      </c>
      <c r="B9" s="190"/>
      <c r="C9" s="190"/>
    </row>
    <row r="10" spans="1:3" ht="15.75" x14ac:dyDescent="0.25">
      <c r="A10" s="188" t="s">
        <v>4</v>
      </c>
      <c r="B10" s="188"/>
      <c r="C10" s="188"/>
    </row>
    <row r="11" spans="1:3" ht="15.75" x14ac:dyDescent="0.25">
      <c r="A11" s="1"/>
      <c r="B11" s="1"/>
      <c r="C11" s="1"/>
    </row>
    <row r="12" spans="1:3" ht="15.75" x14ac:dyDescent="0.25">
      <c r="A12" s="190" t="s">
        <v>436</v>
      </c>
      <c r="B12" s="190"/>
      <c r="C12" s="190"/>
    </row>
    <row r="13" spans="1:3" ht="15.75" x14ac:dyDescent="0.25">
      <c r="A13" s="188" t="s">
        <v>5</v>
      </c>
      <c r="B13" s="188"/>
      <c r="C13" s="188"/>
    </row>
    <row r="14" spans="1:3" ht="15.75" x14ac:dyDescent="0.25">
      <c r="A14" s="1"/>
      <c r="B14" s="1"/>
      <c r="C14" s="1"/>
    </row>
    <row r="15" spans="1:3" ht="32.25" customHeight="1" x14ac:dyDescent="0.25">
      <c r="A15" s="187" t="s">
        <v>6</v>
      </c>
      <c r="B15" s="187"/>
      <c r="C15" s="187"/>
    </row>
    <row r="16" spans="1:3" ht="15.75" x14ac:dyDescent="0.25">
      <c r="A16" s="188" t="s">
        <v>7</v>
      </c>
      <c r="B16" s="188"/>
      <c r="C16" s="188"/>
    </row>
    <row r="17" spans="1:3" ht="15.75" x14ac:dyDescent="0.25">
      <c r="A17" s="1"/>
      <c r="B17" s="1"/>
      <c r="C17" s="1"/>
    </row>
    <row r="18" spans="1:3" ht="18.75" x14ac:dyDescent="0.3">
      <c r="A18" s="189" t="s">
        <v>8</v>
      </c>
      <c r="B18" s="189"/>
      <c r="C18" s="189"/>
    </row>
    <row r="19" spans="1:3" ht="15.75" x14ac:dyDescent="0.25">
      <c r="A19" s="1"/>
      <c r="B19" s="1"/>
      <c r="C19" s="1"/>
    </row>
    <row r="20" spans="1:3" ht="15.75" x14ac:dyDescent="0.25">
      <c r="A20" s="94" t="s">
        <v>9</v>
      </c>
      <c r="B20" s="95" t="s">
        <v>10</v>
      </c>
      <c r="C20" s="95" t="s">
        <v>11</v>
      </c>
    </row>
    <row r="21" spans="1:3" ht="15.75" x14ac:dyDescent="0.25">
      <c r="A21" s="4">
        <v>1</v>
      </c>
      <c r="B21" s="4">
        <v>2</v>
      </c>
      <c r="C21" s="4">
        <v>3</v>
      </c>
    </row>
    <row r="22" spans="1:3" ht="31.5" x14ac:dyDescent="0.25">
      <c r="A22" s="28">
        <v>1</v>
      </c>
      <c r="B22" s="159" t="s">
        <v>12</v>
      </c>
      <c r="C22" s="159" t="s">
        <v>474</v>
      </c>
    </row>
    <row r="23" spans="1:3" ht="47.25" x14ac:dyDescent="0.25">
      <c r="A23" s="28">
        <v>2</v>
      </c>
      <c r="B23" s="159" t="s">
        <v>475</v>
      </c>
      <c r="C23" s="159" t="s">
        <v>485</v>
      </c>
    </row>
    <row r="24" spans="1:3" ht="15.75" x14ac:dyDescent="0.25">
      <c r="A24" s="159"/>
      <c r="B24" s="159"/>
      <c r="C24" s="159"/>
    </row>
    <row r="25" spans="1:3" ht="47.25" x14ac:dyDescent="0.25">
      <c r="A25" s="28">
        <v>3</v>
      </c>
      <c r="B25" s="159" t="s">
        <v>13</v>
      </c>
      <c r="C25" s="159" t="s">
        <v>506</v>
      </c>
    </row>
    <row r="26" spans="1:3" ht="31.5" x14ac:dyDescent="0.25">
      <c r="A26" s="28">
        <v>4</v>
      </c>
      <c r="B26" s="159" t="s">
        <v>14</v>
      </c>
      <c r="C26" s="159" t="s">
        <v>476</v>
      </c>
    </row>
    <row r="27" spans="1:3" ht="47.25" x14ac:dyDescent="0.25">
      <c r="A27" s="28">
        <v>5</v>
      </c>
      <c r="B27" s="159" t="s">
        <v>15</v>
      </c>
      <c r="C27" s="159" t="s">
        <v>483</v>
      </c>
    </row>
    <row r="28" spans="1:3" ht="15.75" x14ac:dyDescent="0.25">
      <c r="A28" s="28">
        <v>6</v>
      </c>
      <c r="B28" s="159" t="s">
        <v>16</v>
      </c>
      <c r="C28" s="159" t="s">
        <v>477</v>
      </c>
    </row>
    <row r="29" spans="1:3" ht="31.5" x14ac:dyDescent="0.25">
      <c r="A29" s="28">
        <v>7</v>
      </c>
      <c r="B29" s="159" t="s">
        <v>17</v>
      </c>
      <c r="C29" s="159" t="s">
        <v>477</v>
      </c>
    </row>
    <row r="30" spans="1:3" ht="31.5" x14ac:dyDescent="0.25">
      <c r="A30" s="28">
        <v>8</v>
      </c>
      <c r="B30" s="159" t="s">
        <v>18</v>
      </c>
      <c r="C30" s="159" t="s">
        <v>477</v>
      </c>
    </row>
    <row r="31" spans="1:3" ht="31.5" x14ac:dyDescent="0.25">
      <c r="A31" s="28">
        <v>9</v>
      </c>
      <c r="B31" s="159" t="s">
        <v>19</v>
      </c>
      <c r="C31" s="159" t="s">
        <v>477</v>
      </c>
    </row>
    <row r="32" spans="1:3" ht="31.5" x14ac:dyDescent="0.25">
      <c r="A32" s="28">
        <v>10</v>
      </c>
      <c r="B32" s="159" t="s">
        <v>20</v>
      </c>
      <c r="C32" s="159" t="s">
        <v>477</v>
      </c>
    </row>
    <row r="33" spans="1:3" ht="78.75" x14ac:dyDescent="0.25">
      <c r="A33" s="28">
        <v>11</v>
      </c>
      <c r="B33" s="159" t="s">
        <v>21</v>
      </c>
      <c r="C33" s="159" t="s">
        <v>478</v>
      </c>
    </row>
    <row r="34" spans="1:3" ht="94.5" x14ac:dyDescent="0.25">
      <c r="A34" s="28">
        <v>12</v>
      </c>
      <c r="B34" s="159" t="s">
        <v>22</v>
      </c>
      <c r="C34" s="159" t="s">
        <v>477</v>
      </c>
    </row>
    <row r="35" spans="1:3" ht="47.25" x14ac:dyDescent="0.25">
      <c r="A35" s="28">
        <v>13</v>
      </c>
      <c r="B35" s="159" t="s">
        <v>23</v>
      </c>
      <c r="C35" s="159" t="s">
        <v>477</v>
      </c>
    </row>
    <row r="36" spans="1:3" ht="31.5" x14ac:dyDescent="0.25">
      <c r="A36" s="28">
        <v>14</v>
      </c>
      <c r="B36" s="159" t="s">
        <v>24</v>
      </c>
      <c r="C36" s="159" t="s">
        <v>477</v>
      </c>
    </row>
    <row r="37" spans="1:3" ht="15.75" x14ac:dyDescent="0.25">
      <c r="A37" s="28">
        <v>15</v>
      </c>
      <c r="B37" s="159" t="s">
        <v>25</v>
      </c>
      <c r="C37" s="159" t="s">
        <v>415</v>
      </c>
    </row>
    <row r="38" spans="1:3" ht="15.75" x14ac:dyDescent="0.25">
      <c r="A38" s="28">
        <v>16</v>
      </c>
      <c r="B38" s="159" t="s">
        <v>27</v>
      </c>
      <c r="C38" s="159" t="s">
        <v>477</v>
      </c>
    </row>
    <row r="39" spans="1:3" ht="15.75" x14ac:dyDescent="0.25">
      <c r="A39" s="159"/>
      <c r="B39" s="159"/>
      <c r="C39" s="159"/>
    </row>
    <row r="40" spans="1:3" ht="283.5" x14ac:dyDescent="0.25">
      <c r="A40" s="28">
        <v>17</v>
      </c>
      <c r="B40" s="159" t="s">
        <v>28</v>
      </c>
      <c r="C40" s="159" t="s">
        <v>503</v>
      </c>
    </row>
    <row r="41" spans="1:3" ht="94.5" x14ac:dyDescent="0.25">
      <c r="A41" s="28">
        <v>18</v>
      </c>
      <c r="B41" s="159" t="s">
        <v>29</v>
      </c>
      <c r="C41" s="159" t="s">
        <v>478</v>
      </c>
    </row>
    <row r="42" spans="1:3" ht="63" x14ac:dyDescent="0.25">
      <c r="A42" s="28">
        <v>19</v>
      </c>
      <c r="B42" s="159" t="s">
        <v>30</v>
      </c>
      <c r="C42" s="159" t="s">
        <v>484</v>
      </c>
    </row>
    <row r="43" spans="1:3" ht="157.5" x14ac:dyDescent="0.25">
      <c r="A43" s="28">
        <v>20</v>
      </c>
      <c r="B43" s="159" t="s">
        <v>479</v>
      </c>
      <c r="C43" s="159" t="s">
        <v>480</v>
      </c>
    </row>
    <row r="44" spans="1:3" ht="78.75" x14ac:dyDescent="0.25">
      <c r="A44" s="28">
        <v>21</v>
      </c>
      <c r="B44" s="159" t="s">
        <v>31</v>
      </c>
      <c r="C44" s="159" t="s">
        <v>481</v>
      </c>
    </row>
    <row r="45" spans="1:3" ht="78.75" x14ac:dyDescent="0.25">
      <c r="A45" s="28">
        <v>22</v>
      </c>
      <c r="B45" s="159" t="s">
        <v>32</v>
      </c>
      <c r="C45" s="159" t="s">
        <v>482</v>
      </c>
    </row>
    <row r="46" spans="1:3" ht="78.75" x14ac:dyDescent="0.25">
      <c r="A46" s="28">
        <v>23</v>
      </c>
      <c r="B46" s="159" t="s">
        <v>33</v>
      </c>
      <c r="C46" s="159" t="s">
        <v>481</v>
      </c>
    </row>
    <row r="47" spans="1:3" ht="15.75" x14ac:dyDescent="0.25">
      <c r="A47" s="159"/>
      <c r="B47" s="159"/>
      <c r="C47" s="159"/>
    </row>
    <row r="48" spans="1:3" ht="47.25" x14ac:dyDescent="0.25">
      <c r="A48" s="28">
        <v>24</v>
      </c>
      <c r="B48" s="159" t="s">
        <v>34</v>
      </c>
      <c r="C48" s="180" t="s">
        <v>504</v>
      </c>
    </row>
    <row r="49" spans="1:3" ht="47.25" x14ac:dyDescent="0.25">
      <c r="A49" s="28">
        <v>25</v>
      </c>
      <c r="B49" s="159" t="s">
        <v>35</v>
      </c>
      <c r="C49" s="180" t="s">
        <v>486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V16" sqref="V16"/>
    </sheetView>
  </sheetViews>
  <sheetFormatPr defaultColWidth="9.140625" defaultRowHeight="15.75" x14ac:dyDescent="0.25"/>
  <cols>
    <col min="1" max="1" width="9.140625" style="39"/>
    <col min="2" max="2" width="57.85546875" style="39" customWidth="1"/>
    <col min="3" max="3" width="13" style="40" customWidth="1"/>
    <col min="4" max="4" width="22" style="40" customWidth="1"/>
    <col min="5" max="5" width="20.42578125" style="41" customWidth="1"/>
    <col min="6" max="6" width="18.7109375" style="41" customWidth="1"/>
    <col min="7" max="7" width="14.5703125" style="40" customWidth="1"/>
    <col min="8" max="8" width="15.7109375" style="40" customWidth="1"/>
    <col min="9" max="9" width="15.7109375" style="41" customWidth="1"/>
    <col min="10" max="10" width="15.7109375" style="40" customWidth="1"/>
    <col min="11" max="11" width="15.7109375" style="41"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8" width="15.7109375" style="40" customWidth="1"/>
    <col min="49" max="49" width="21.7109375" style="40" customWidth="1"/>
    <col min="50" max="52" width="0" style="39" hidden="1" customWidth="1"/>
    <col min="53" max="53" width="25" style="39" hidden="1" customWidth="1"/>
    <col min="54" max="16384" width="9.140625" style="39"/>
  </cols>
  <sheetData>
    <row r="1" spans="1:21" s="39" customFormat="1" ht="18.75" x14ac:dyDescent="0.25">
      <c r="C1" s="40"/>
      <c r="D1" s="40"/>
      <c r="E1" s="41"/>
      <c r="F1" s="41"/>
      <c r="G1" s="40"/>
      <c r="H1" s="40"/>
      <c r="I1" s="41"/>
      <c r="J1" s="40"/>
      <c r="K1" s="41"/>
      <c r="L1" s="40"/>
      <c r="M1" s="41"/>
      <c r="N1" s="40"/>
      <c r="O1" s="41"/>
      <c r="P1" s="40"/>
      <c r="Q1" s="41"/>
      <c r="R1" s="40"/>
      <c r="S1" s="41"/>
      <c r="T1" s="40"/>
      <c r="U1" s="42" t="s">
        <v>0</v>
      </c>
    </row>
    <row r="2" spans="1:21" s="39" customFormat="1" ht="18.75" x14ac:dyDescent="0.3">
      <c r="C2" s="40"/>
      <c r="D2" s="40"/>
      <c r="E2" s="41"/>
      <c r="F2" s="41"/>
      <c r="G2" s="40"/>
      <c r="H2" s="40"/>
      <c r="I2" s="41"/>
      <c r="J2" s="40"/>
      <c r="K2" s="41"/>
      <c r="L2" s="40"/>
      <c r="M2" s="41"/>
      <c r="N2" s="40"/>
      <c r="O2" s="41"/>
      <c r="P2" s="40"/>
      <c r="Q2" s="41"/>
      <c r="R2" s="40"/>
      <c r="S2" s="41"/>
      <c r="T2" s="40"/>
      <c r="U2" s="43" t="s">
        <v>1</v>
      </c>
    </row>
    <row r="3" spans="1:21" s="39" customFormat="1" ht="18.75" x14ac:dyDescent="0.3">
      <c r="C3" s="40"/>
      <c r="D3" s="40"/>
      <c r="E3" s="41"/>
      <c r="F3" s="41"/>
      <c r="G3" s="40"/>
      <c r="H3" s="40"/>
      <c r="I3" s="41"/>
      <c r="J3" s="40"/>
      <c r="K3" s="41"/>
      <c r="L3" s="40"/>
      <c r="M3" s="41"/>
      <c r="N3" s="40"/>
      <c r="O3" s="41"/>
      <c r="P3" s="40"/>
      <c r="Q3" s="41"/>
      <c r="R3" s="40"/>
      <c r="S3" s="41"/>
      <c r="T3" s="40"/>
      <c r="U3" s="43" t="s">
        <v>2</v>
      </c>
    </row>
    <row r="4" spans="1:21" s="39" customFormat="1" ht="18.75" customHeight="1" x14ac:dyDescent="0.25">
      <c r="A4" s="233" t="s">
        <v>505</v>
      </c>
      <c r="B4" s="233"/>
      <c r="C4" s="233"/>
      <c r="D4" s="233"/>
      <c r="E4" s="233"/>
      <c r="F4" s="233"/>
      <c r="G4" s="233"/>
      <c r="H4" s="233"/>
      <c r="I4" s="233"/>
      <c r="J4" s="233"/>
      <c r="K4" s="233"/>
      <c r="L4" s="233"/>
      <c r="M4" s="233"/>
      <c r="N4" s="233"/>
      <c r="O4" s="233"/>
      <c r="P4" s="233"/>
      <c r="Q4" s="233"/>
      <c r="R4" s="233"/>
      <c r="S4" s="233"/>
      <c r="T4" s="233"/>
      <c r="U4" s="233"/>
    </row>
    <row r="5" spans="1:21" s="39" customFormat="1" ht="18.75" x14ac:dyDescent="0.3">
      <c r="C5" s="40"/>
      <c r="D5" s="40"/>
      <c r="E5" s="41"/>
      <c r="F5" s="41"/>
      <c r="G5" s="40"/>
      <c r="H5" s="40"/>
      <c r="I5" s="41"/>
      <c r="J5" s="40"/>
      <c r="K5" s="41"/>
      <c r="L5" s="40"/>
      <c r="M5" s="41"/>
      <c r="N5" s="40"/>
      <c r="O5" s="41"/>
      <c r="P5" s="40"/>
      <c r="Q5" s="41"/>
      <c r="R5" s="40"/>
      <c r="S5" s="41"/>
      <c r="T5" s="40"/>
      <c r="U5" s="43"/>
    </row>
    <row r="6" spans="1:21" s="39" customFormat="1" ht="18.75" x14ac:dyDescent="0.25">
      <c r="A6" s="234" t="s">
        <v>438</v>
      </c>
      <c r="B6" s="234"/>
      <c r="C6" s="234"/>
      <c r="D6" s="234"/>
      <c r="E6" s="234"/>
      <c r="F6" s="234"/>
      <c r="G6" s="234"/>
      <c r="H6" s="234"/>
      <c r="I6" s="234"/>
      <c r="J6" s="234"/>
      <c r="K6" s="234"/>
      <c r="L6" s="234"/>
      <c r="M6" s="234"/>
      <c r="N6" s="234"/>
      <c r="O6" s="234"/>
      <c r="P6" s="234"/>
      <c r="Q6" s="234"/>
      <c r="R6" s="234"/>
      <c r="S6" s="234"/>
      <c r="T6" s="234"/>
      <c r="U6" s="234"/>
    </row>
    <row r="7" spans="1:21" s="39" customFormat="1" ht="18.75" x14ac:dyDescent="0.25">
      <c r="A7" s="35"/>
      <c r="B7" s="35"/>
      <c r="C7" s="44"/>
      <c r="D7" s="44"/>
      <c r="E7" s="36"/>
      <c r="F7" s="36"/>
      <c r="G7" s="44"/>
      <c r="H7" s="44"/>
      <c r="I7" s="36"/>
      <c r="J7" s="45"/>
      <c r="K7" s="46"/>
      <c r="L7" s="45"/>
      <c r="M7" s="46"/>
      <c r="N7" s="45"/>
      <c r="O7" s="46"/>
      <c r="P7" s="45"/>
      <c r="Q7" s="46"/>
      <c r="R7" s="45"/>
      <c r="S7" s="46"/>
      <c r="T7" s="45"/>
      <c r="U7" s="46"/>
    </row>
    <row r="8" spans="1:21" s="39" customFormat="1" ht="18.75" x14ac:dyDescent="0.25">
      <c r="A8" s="235" t="s">
        <v>506</v>
      </c>
      <c r="B8" s="235"/>
      <c r="C8" s="235"/>
      <c r="D8" s="235"/>
      <c r="E8" s="235"/>
      <c r="F8" s="235"/>
      <c r="G8" s="235"/>
      <c r="H8" s="235"/>
      <c r="I8" s="235"/>
      <c r="J8" s="235"/>
      <c r="K8" s="235"/>
      <c r="L8" s="235"/>
      <c r="M8" s="235"/>
      <c r="N8" s="235"/>
      <c r="O8" s="235"/>
      <c r="P8" s="235"/>
      <c r="Q8" s="235"/>
      <c r="R8" s="235"/>
      <c r="S8" s="235"/>
      <c r="T8" s="235"/>
      <c r="U8" s="235"/>
    </row>
    <row r="9" spans="1:21" s="39" customFormat="1" ht="18.75" customHeight="1" x14ac:dyDescent="0.25">
      <c r="A9" s="232" t="s">
        <v>439</v>
      </c>
      <c r="B9" s="232"/>
      <c r="C9" s="232"/>
      <c r="D9" s="232"/>
      <c r="E9" s="232"/>
      <c r="F9" s="232"/>
      <c r="G9" s="232"/>
      <c r="H9" s="232"/>
      <c r="I9" s="232"/>
      <c r="J9" s="232"/>
      <c r="K9" s="232"/>
      <c r="L9" s="232"/>
      <c r="M9" s="232"/>
      <c r="N9" s="232"/>
      <c r="O9" s="232"/>
      <c r="P9" s="232"/>
      <c r="Q9" s="232"/>
      <c r="R9" s="232"/>
      <c r="S9" s="232"/>
      <c r="T9" s="232"/>
      <c r="U9" s="232"/>
    </row>
    <row r="10" spans="1:21" s="39" customFormat="1" ht="18.75" x14ac:dyDescent="0.25">
      <c r="A10" s="35"/>
      <c r="B10" s="35"/>
      <c r="C10" s="44"/>
      <c r="D10" s="44"/>
      <c r="E10" s="36"/>
      <c r="F10" s="36"/>
      <c r="G10" s="44"/>
      <c r="H10" s="44"/>
      <c r="I10" s="36"/>
      <c r="J10" s="45"/>
      <c r="K10" s="46"/>
      <c r="L10" s="45"/>
      <c r="M10" s="46"/>
      <c r="N10" s="45"/>
      <c r="O10" s="46"/>
      <c r="P10" s="45"/>
      <c r="Q10" s="46"/>
      <c r="R10" s="45"/>
      <c r="S10" s="46"/>
      <c r="T10" s="45"/>
      <c r="U10" s="46"/>
    </row>
    <row r="11" spans="1:21" s="39" customFormat="1" ht="18.75" x14ac:dyDescent="0.25">
      <c r="A11" s="38"/>
      <c r="B11" s="38"/>
      <c r="C11" s="47"/>
      <c r="D11" s="47"/>
      <c r="E11" s="48"/>
      <c r="F11" s="236" t="s">
        <v>436</v>
      </c>
      <c r="G11" s="236"/>
      <c r="H11" s="236"/>
      <c r="I11" s="236"/>
      <c r="J11" s="236"/>
      <c r="K11" s="236"/>
      <c r="L11" s="236"/>
      <c r="M11" s="236"/>
      <c r="N11" s="236"/>
      <c r="O11" s="49"/>
      <c r="P11" s="47"/>
      <c r="Q11" s="49"/>
      <c r="R11" s="47"/>
      <c r="S11" s="49"/>
      <c r="T11" s="47"/>
      <c r="U11" s="49"/>
    </row>
    <row r="12" spans="1:21" s="39" customFormat="1" x14ac:dyDescent="0.25">
      <c r="A12" s="232" t="s">
        <v>440</v>
      </c>
      <c r="B12" s="232"/>
      <c r="C12" s="232"/>
      <c r="D12" s="232"/>
      <c r="E12" s="232"/>
      <c r="F12" s="232"/>
      <c r="G12" s="232"/>
      <c r="H12" s="232"/>
      <c r="I12" s="232"/>
      <c r="J12" s="232"/>
      <c r="K12" s="232"/>
      <c r="L12" s="232"/>
      <c r="M12" s="232"/>
      <c r="N12" s="232"/>
      <c r="O12" s="232"/>
      <c r="P12" s="232"/>
      <c r="Q12" s="232"/>
      <c r="R12" s="232"/>
      <c r="S12" s="232"/>
      <c r="T12" s="232"/>
      <c r="U12" s="232"/>
    </row>
    <row r="13" spans="1:21" s="39" customFormat="1" ht="16.5" customHeight="1" x14ac:dyDescent="0.3">
      <c r="A13" s="50"/>
      <c r="B13" s="50"/>
      <c r="C13" s="51"/>
      <c r="D13" s="51"/>
      <c r="E13" s="37"/>
      <c r="F13" s="37"/>
      <c r="G13" s="51"/>
      <c r="H13" s="51"/>
      <c r="I13" s="37"/>
      <c r="J13" s="52"/>
      <c r="K13" s="43"/>
      <c r="L13" s="52"/>
      <c r="M13" s="43"/>
      <c r="N13" s="52"/>
      <c r="O13" s="43"/>
      <c r="P13" s="52"/>
      <c r="Q13" s="43"/>
      <c r="R13" s="52"/>
      <c r="S13" s="43"/>
      <c r="T13" s="52"/>
      <c r="U13" s="43"/>
    </row>
    <row r="14" spans="1:21" s="39" customFormat="1" ht="57" customHeight="1" x14ac:dyDescent="0.25">
      <c r="A14" s="237" t="s">
        <v>6</v>
      </c>
      <c r="B14" s="237"/>
      <c r="C14" s="237"/>
      <c r="D14" s="237"/>
      <c r="E14" s="237"/>
      <c r="F14" s="237"/>
      <c r="G14" s="237"/>
      <c r="H14" s="237"/>
      <c r="I14" s="237"/>
      <c r="J14" s="237"/>
      <c r="K14" s="237"/>
      <c r="L14" s="237"/>
      <c r="M14" s="237"/>
      <c r="N14" s="237"/>
      <c r="O14" s="237"/>
      <c r="P14" s="237"/>
      <c r="Q14" s="237"/>
      <c r="R14" s="237"/>
      <c r="S14" s="237"/>
      <c r="T14" s="237"/>
      <c r="U14" s="237"/>
    </row>
    <row r="15" spans="1:21" s="39" customFormat="1" ht="15.75" customHeight="1" x14ac:dyDescent="0.25">
      <c r="A15" s="232" t="s">
        <v>441</v>
      </c>
      <c r="B15" s="232"/>
      <c r="C15" s="232"/>
      <c r="D15" s="232"/>
      <c r="E15" s="232"/>
      <c r="F15" s="232"/>
      <c r="G15" s="232"/>
      <c r="H15" s="232"/>
      <c r="I15" s="232"/>
      <c r="J15" s="232"/>
      <c r="K15" s="232"/>
      <c r="L15" s="232"/>
      <c r="M15" s="232"/>
      <c r="N15" s="232"/>
      <c r="O15" s="232"/>
      <c r="P15" s="232"/>
      <c r="Q15" s="232"/>
      <c r="R15" s="232"/>
      <c r="S15" s="232"/>
      <c r="T15" s="232"/>
      <c r="U15" s="232"/>
    </row>
    <row r="16" spans="1:21" s="39" customFormat="1" x14ac:dyDescent="0.25">
      <c r="A16" s="238"/>
      <c r="B16" s="238"/>
      <c r="C16" s="238"/>
      <c r="D16" s="238"/>
      <c r="E16" s="238"/>
      <c r="F16" s="238"/>
      <c r="G16" s="238"/>
      <c r="H16" s="238"/>
      <c r="I16" s="238"/>
      <c r="J16" s="238"/>
      <c r="K16" s="238"/>
      <c r="L16" s="238"/>
      <c r="M16" s="238"/>
      <c r="N16" s="238"/>
      <c r="O16" s="238"/>
      <c r="P16" s="238"/>
      <c r="Q16" s="238"/>
      <c r="R16" s="238"/>
      <c r="S16" s="238"/>
      <c r="T16" s="238"/>
      <c r="U16" s="238"/>
    </row>
    <row r="18" spans="1:52" x14ac:dyDescent="0.25">
      <c r="A18" s="239" t="s">
        <v>253</v>
      </c>
      <c r="B18" s="239"/>
      <c r="C18" s="239"/>
      <c r="D18" s="239"/>
      <c r="E18" s="239"/>
      <c r="F18" s="239"/>
      <c r="G18" s="239"/>
      <c r="H18" s="239"/>
      <c r="I18" s="239"/>
      <c r="J18" s="239"/>
      <c r="K18" s="239"/>
      <c r="L18" s="239"/>
      <c r="M18" s="239"/>
      <c r="N18" s="239"/>
      <c r="O18" s="239"/>
      <c r="P18" s="239"/>
      <c r="Q18" s="239"/>
      <c r="R18" s="239"/>
      <c r="S18" s="239"/>
      <c r="T18" s="239"/>
      <c r="U18" s="239"/>
    </row>
    <row r="20" spans="1:52" ht="33" customHeight="1" x14ac:dyDescent="0.25">
      <c r="A20" s="240" t="s">
        <v>254</v>
      </c>
      <c r="B20" s="240" t="s">
        <v>255</v>
      </c>
      <c r="C20" s="243" t="s">
        <v>256</v>
      </c>
      <c r="D20" s="243"/>
      <c r="E20" s="244" t="s">
        <v>257</v>
      </c>
      <c r="F20" s="244"/>
      <c r="G20" s="245" t="s">
        <v>448</v>
      </c>
      <c r="H20" s="248" t="s">
        <v>449</v>
      </c>
      <c r="I20" s="249"/>
      <c r="J20" s="249"/>
      <c r="K20" s="249"/>
      <c r="L20" s="248" t="s">
        <v>450</v>
      </c>
      <c r="M20" s="249"/>
      <c r="N20" s="249"/>
      <c r="O20" s="249"/>
      <c r="P20" s="248" t="s">
        <v>451</v>
      </c>
      <c r="Q20" s="249"/>
      <c r="R20" s="249"/>
      <c r="S20" s="249"/>
      <c r="T20" s="248" t="s">
        <v>452</v>
      </c>
      <c r="U20" s="249"/>
      <c r="V20" s="249"/>
      <c r="W20" s="249"/>
      <c r="X20" s="248" t="s">
        <v>453</v>
      </c>
      <c r="Y20" s="249"/>
      <c r="Z20" s="249"/>
      <c r="AA20" s="249"/>
      <c r="AB20" s="248" t="s">
        <v>454</v>
      </c>
      <c r="AC20" s="249"/>
      <c r="AD20" s="249"/>
      <c r="AE20" s="249"/>
      <c r="AF20" s="248" t="s">
        <v>455</v>
      </c>
      <c r="AG20" s="249"/>
      <c r="AH20" s="249"/>
      <c r="AI20" s="249"/>
      <c r="AJ20" s="248" t="s">
        <v>456</v>
      </c>
      <c r="AK20" s="249"/>
      <c r="AL20" s="249"/>
      <c r="AM20" s="249"/>
      <c r="AN20" s="248" t="s">
        <v>457</v>
      </c>
      <c r="AO20" s="249"/>
      <c r="AP20" s="249"/>
      <c r="AQ20" s="249"/>
      <c r="AR20" s="248" t="s">
        <v>458</v>
      </c>
      <c r="AS20" s="249"/>
      <c r="AT20" s="249"/>
      <c r="AU20" s="249"/>
      <c r="AV20" s="250" t="s">
        <v>258</v>
      </c>
      <c r="AW20" s="250"/>
      <c r="AX20" s="53"/>
      <c r="AY20" s="53"/>
      <c r="AZ20" s="54"/>
    </row>
    <row r="21" spans="1:52" ht="99.75" customHeight="1" x14ac:dyDescent="0.25">
      <c r="A21" s="241"/>
      <c r="B21" s="241"/>
      <c r="C21" s="243"/>
      <c r="D21" s="243"/>
      <c r="E21" s="244"/>
      <c r="F21" s="244"/>
      <c r="G21" s="246"/>
      <c r="H21" s="243" t="s">
        <v>191</v>
      </c>
      <c r="I21" s="243"/>
      <c r="J21" s="243" t="s">
        <v>459</v>
      </c>
      <c r="K21" s="243"/>
      <c r="L21" s="243" t="s">
        <v>191</v>
      </c>
      <c r="M21" s="243"/>
      <c r="N21" s="243" t="s">
        <v>459</v>
      </c>
      <c r="O21" s="243"/>
      <c r="P21" s="243" t="s">
        <v>191</v>
      </c>
      <c r="Q21" s="243"/>
      <c r="R21" s="243" t="s">
        <v>259</v>
      </c>
      <c r="S21" s="243"/>
      <c r="T21" s="243" t="s">
        <v>191</v>
      </c>
      <c r="U21" s="243"/>
      <c r="V21" s="243" t="s">
        <v>259</v>
      </c>
      <c r="W21" s="243"/>
      <c r="X21" s="243" t="s">
        <v>191</v>
      </c>
      <c r="Y21" s="243"/>
      <c r="Z21" s="243" t="s">
        <v>259</v>
      </c>
      <c r="AA21" s="243"/>
      <c r="AB21" s="243" t="s">
        <v>191</v>
      </c>
      <c r="AC21" s="243"/>
      <c r="AD21" s="243" t="s">
        <v>259</v>
      </c>
      <c r="AE21" s="243"/>
      <c r="AF21" s="243" t="s">
        <v>191</v>
      </c>
      <c r="AG21" s="243"/>
      <c r="AH21" s="243" t="s">
        <v>259</v>
      </c>
      <c r="AI21" s="243"/>
      <c r="AJ21" s="243" t="s">
        <v>191</v>
      </c>
      <c r="AK21" s="243"/>
      <c r="AL21" s="243" t="s">
        <v>259</v>
      </c>
      <c r="AM21" s="243"/>
      <c r="AN21" s="243" t="s">
        <v>191</v>
      </c>
      <c r="AO21" s="243"/>
      <c r="AP21" s="243" t="s">
        <v>259</v>
      </c>
      <c r="AQ21" s="243"/>
      <c r="AR21" s="243" t="s">
        <v>191</v>
      </c>
      <c r="AS21" s="243"/>
      <c r="AT21" s="243" t="s">
        <v>259</v>
      </c>
      <c r="AU21" s="243"/>
      <c r="AV21" s="250"/>
      <c r="AW21" s="250"/>
      <c r="AX21" s="55"/>
      <c r="AY21" s="55"/>
    </row>
    <row r="22" spans="1:52" ht="89.25" customHeight="1" x14ac:dyDescent="0.25">
      <c r="A22" s="242"/>
      <c r="B22" s="242"/>
      <c r="C22" s="56" t="s">
        <v>191</v>
      </c>
      <c r="D22" s="56" t="s">
        <v>259</v>
      </c>
      <c r="E22" s="57" t="s">
        <v>460</v>
      </c>
      <c r="F22" s="57" t="s">
        <v>461</v>
      </c>
      <c r="G22" s="247"/>
      <c r="H22" s="58" t="s">
        <v>260</v>
      </c>
      <c r="I22" s="59" t="s">
        <v>261</v>
      </c>
      <c r="J22" s="58" t="s">
        <v>260</v>
      </c>
      <c r="K22" s="59" t="s">
        <v>261</v>
      </c>
      <c r="L22" s="58" t="s">
        <v>260</v>
      </c>
      <c r="M22" s="59" t="s">
        <v>261</v>
      </c>
      <c r="N22" s="58" t="s">
        <v>260</v>
      </c>
      <c r="O22" s="59" t="s">
        <v>261</v>
      </c>
      <c r="P22" s="58" t="s">
        <v>260</v>
      </c>
      <c r="Q22" s="59" t="s">
        <v>261</v>
      </c>
      <c r="R22" s="58" t="s">
        <v>260</v>
      </c>
      <c r="S22" s="59" t="s">
        <v>261</v>
      </c>
      <c r="T22" s="58" t="s">
        <v>260</v>
      </c>
      <c r="U22" s="59" t="s">
        <v>261</v>
      </c>
      <c r="V22" s="58" t="s">
        <v>260</v>
      </c>
      <c r="W22" s="59" t="s">
        <v>261</v>
      </c>
      <c r="X22" s="58" t="s">
        <v>260</v>
      </c>
      <c r="Y22" s="59" t="s">
        <v>261</v>
      </c>
      <c r="Z22" s="58" t="s">
        <v>260</v>
      </c>
      <c r="AA22" s="59" t="s">
        <v>261</v>
      </c>
      <c r="AB22" s="58" t="s">
        <v>260</v>
      </c>
      <c r="AC22" s="59" t="s">
        <v>261</v>
      </c>
      <c r="AD22" s="58" t="s">
        <v>260</v>
      </c>
      <c r="AE22" s="59" t="s">
        <v>261</v>
      </c>
      <c r="AF22" s="58" t="s">
        <v>260</v>
      </c>
      <c r="AG22" s="59" t="s">
        <v>261</v>
      </c>
      <c r="AH22" s="58" t="s">
        <v>260</v>
      </c>
      <c r="AI22" s="59" t="s">
        <v>261</v>
      </c>
      <c r="AJ22" s="58" t="s">
        <v>260</v>
      </c>
      <c r="AK22" s="59" t="s">
        <v>261</v>
      </c>
      <c r="AL22" s="58" t="s">
        <v>260</v>
      </c>
      <c r="AM22" s="59" t="s">
        <v>261</v>
      </c>
      <c r="AN22" s="58" t="s">
        <v>260</v>
      </c>
      <c r="AO22" s="59" t="s">
        <v>261</v>
      </c>
      <c r="AP22" s="58" t="s">
        <v>260</v>
      </c>
      <c r="AQ22" s="59" t="s">
        <v>261</v>
      </c>
      <c r="AR22" s="58" t="s">
        <v>260</v>
      </c>
      <c r="AS22" s="59" t="s">
        <v>261</v>
      </c>
      <c r="AT22" s="58" t="s">
        <v>260</v>
      </c>
      <c r="AU22" s="59" t="s">
        <v>261</v>
      </c>
      <c r="AV22" s="56" t="s">
        <v>462</v>
      </c>
      <c r="AW22" s="56" t="s">
        <v>259</v>
      </c>
      <c r="AX22" s="55"/>
      <c r="AY22" s="55"/>
    </row>
    <row r="23" spans="1:52" ht="19.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48</v>
      </c>
      <c r="AW23" s="60">
        <v>49</v>
      </c>
      <c r="AX23" s="55"/>
      <c r="AY23" s="55"/>
    </row>
    <row r="24" spans="1:52" ht="47.25" customHeight="1" x14ac:dyDescent="0.25">
      <c r="A24" s="185">
        <v>1</v>
      </c>
      <c r="B24" s="61" t="s">
        <v>262</v>
      </c>
      <c r="C24" s="160">
        <v>0.17674968919999998</v>
      </c>
      <c r="D24" s="160">
        <v>0.17958299</v>
      </c>
      <c r="E24" s="161">
        <v>0</v>
      </c>
      <c r="F24" s="161">
        <v>0.17958299</v>
      </c>
      <c r="G24" s="160">
        <v>0</v>
      </c>
      <c r="H24" s="160">
        <v>0</v>
      </c>
      <c r="I24" s="162"/>
      <c r="J24" s="160">
        <v>0</v>
      </c>
      <c r="K24" s="162"/>
      <c r="L24" s="160">
        <v>0</v>
      </c>
      <c r="M24" s="162"/>
      <c r="N24" s="160">
        <v>0</v>
      </c>
      <c r="O24" s="162"/>
      <c r="P24" s="160">
        <v>0</v>
      </c>
      <c r="Q24" s="162"/>
      <c r="R24" s="160">
        <v>0</v>
      </c>
      <c r="S24" s="162"/>
      <c r="T24" s="160">
        <v>0.17674968919999998</v>
      </c>
      <c r="U24" s="162"/>
      <c r="V24" s="160">
        <v>0.17958299</v>
      </c>
      <c r="W24" s="162"/>
      <c r="X24" s="160">
        <v>0</v>
      </c>
      <c r="Y24" s="162"/>
      <c r="Z24" s="160">
        <v>0</v>
      </c>
      <c r="AA24" s="162"/>
      <c r="AB24" s="160">
        <v>0</v>
      </c>
      <c r="AC24" s="162"/>
      <c r="AD24" s="160">
        <v>0</v>
      </c>
      <c r="AE24" s="162"/>
      <c r="AF24" s="160">
        <v>0</v>
      </c>
      <c r="AG24" s="162"/>
      <c r="AH24" s="160">
        <v>0</v>
      </c>
      <c r="AI24" s="162"/>
      <c r="AJ24" s="160">
        <v>0</v>
      </c>
      <c r="AK24" s="162"/>
      <c r="AL24" s="160">
        <v>0</v>
      </c>
      <c r="AM24" s="162"/>
      <c r="AN24" s="160">
        <v>0</v>
      </c>
      <c r="AO24" s="162"/>
      <c r="AP24" s="160">
        <v>0</v>
      </c>
      <c r="AQ24" s="162"/>
      <c r="AR24" s="160">
        <v>0</v>
      </c>
      <c r="AS24" s="162"/>
      <c r="AT24" s="160">
        <v>0</v>
      </c>
      <c r="AU24" s="162"/>
      <c r="AV24" s="160">
        <f>H24+L24+P24+T24+X24+AB24+AF24+AJ24+AR24+AN24</f>
        <v>0.17674968919999998</v>
      </c>
      <c r="AW24" s="160">
        <f>J24+N24+R24+V24+Z24+AD24+AH24+AL24+AP24+AT24</f>
        <v>0.17958299</v>
      </c>
      <c r="AX24" s="55"/>
      <c r="AY24" s="55"/>
    </row>
    <row r="25" spans="1:52" ht="24" customHeight="1" x14ac:dyDescent="0.25">
      <c r="A25" s="186" t="s">
        <v>263</v>
      </c>
      <c r="B25" s="62" t="s">
        <v>264</v>
      </c>
      <c r="C25" s="163"/>
      <c r="D25" s="160"/>
      <c r="E25" s="161"/>
      <c r="F25" s="161"/>
      <c r="G25" s="160"/>
      <c r="H25" s="160"/>
      <c r="I25" s="162"/>
      <c r="J25" s="160"/>
      <c r="K25" s="162"/>
      <c r="L25" s="160"/>
      <c r="M25" s="162"/>
      <c r="N25" s="160"/>
      <c r="O25" s="162"/>
      <c r="P25" s="160"/>
      <c r="Q25" s="162"/>
      <c r="R25" s="160"/>
      <c r="S25" s="162"/>
      <c r="T25" s="160"/>
      <c r="U25" s="162"/>
      <c r="V25" s="160"/>
      <c r="W25" s="162"/>
      <c r="X25" s="160"/>
      <c r="Y25" s="162"/>
      <c r="Z25" s="160"/>
      <c r="AA25" s="162"/>
      <c r="AB25" s="160"/>
      <c r="AC25" s="162"/>
      <c r="AD25" s="160"/>
      <c r="AE25" s="162"/>
      <c r="AF25" s="160"/>
      <c r="AG25" s="162"/>
      <c r="AH25" s="160"/>
      <c r="AI25" s="162"/>
      <c r="AJ25" s="160"/>
      <c r="AK25" s="162"/>
      <c r="AL25" s="160"/>
      <c r="AM25" s="162"/>
      <c r="AN25" s="160"/>
      <c r="AO25" s="162"/>
      <c r="AP25" s="160"/>
      <c r="AQ25" s="162"/>
      <c r="AR25" s="160"/>
      <c r="AS25" s="162"/>
      <c r="AT25" s="160"/>
      <c r="AU25" s="162"/>
      <c r="AV25" s="160"/>
      <c r="AW25" s="160"/>
      <c r="AX25" s="55"/>
      <c r="AY25" s="55"/>
    </row>
    <row r="26" spans="1:52" x14ac:dyDescent="0.25">
      <c r="A26" s="186" t="s">
        <v>265</v>
      </c>
      <c r="B26" s="62" t="s">
        <v>266</v>
      </c>
      <c r="C26" s="164"/>
      <c r="D26" s="160"/>
      <c r="E26" s="161"/>
      <c r="F26" s="161"/>
      <c r="G26" s="160"/>
      <c r="H26" s="160"/>
      <c r="I26" s="162"/>
      <c r="J26" s="160"/>
      <c r="K26" s="162"/>
      <c r="L26" s="160"/>
      <c r="M26" s="162"/>
      <c r="N26" s="160"/>
      <c r="O26" s="162"/>
      <c r="P26" s="160"/>
      <c r="Q26" s="162"/>
      <c r="R26" s="160"/>
      <c r="S26" s="162"/>
      <c r="T26" s="160"/>
      <c r="U26" s="162"/>
      <c r="V26" s="160"/>
      <c r="W26" s="162"/>
      <c r="X26" s="160"/>
      <c r="Y26" s="162"/>
      <c r="Z26" s="160"/>
      <c r="AA26" s="162"/>
      <c r="AB26" s="160"/>
      <c r="AC26" s="162"/>
      <c r="AD26" s="160"/>
      <c r="AE26" s="162"/>
      <c r="AF26" s="160"/>
      <c r="AG26" s="162"/>
      <c r="AH26" s="160"/>
      <c r="AI26" s="162"/>
      <c r="AJ26" s="160"/>
      <c r="AK26" s="162"/>
      <c r="AL26" s="160"/>
      <c r="AM26" s="162"/>
      <c r="AN26" s="160"/>
      <c r="AO26" s="162"/>
      <c r="AP26" s="160"/>
      <c r="AQ26" s="162"/>
      <c r="AR26" s="160"/>
      <c r="AS26" s="162"/>
      <c r="AT26" s="160"/>
      <c r="AU26" s="162"/>
      <c r="AV26" s="160"/>
      <c r="AW26" s="160"/>
      <c r="AX26" s="55"/>
      <c r="AY26" s="55"/>
    </row>
    <row r="27" spans="1:52" ht="31.5" x14ac:dyDescent="0.25">
      <c r="A27" s="186" t="s">
        <v>267</v>
      </c>
      <c r="B27" s="62" t="s">
        <v>268</v>
      </c>
      <c r="C27" s="164">
        <f>G27+AV27</f>
        <v>0.17674968919999998</v>
      </c>
      <c r="D27" s="160">
        <f>D24-D28-D29</f>
        <v>0.17958299</v>
      </c>
      <c r="E27" s="161"/>
      <c r="F27" s="161"/>
      <c r="G27" s="165">
        <v>0</v>
      </c>
      <c r="H27" s="160">
        <v>0</v>
      </c>
      <c r="I27" s="162"/>
      <c r="J27" s="160">
        <v>0</v>
      </c>
      <c r="K27" s="162"/>
      <c r="L27" s="160">
        <v>0</v>
      </c>
      <c r="M27" s="162"/>
      <c r="N27" s="160">
        <v>0</v>
      </c>
      <c r="O27" s="162"/>
      <c r="P27" s="160">
        <v>0</v>
      </c>
      <c r="Q27" s="162"/>
      <c r="R27" s="160">
        <v>0</v>
      </c>
      <c r="S27" s="162"/>
      <c r="T27" s="160">
        <v>0.17674968919999998</v>
      </c>
      <c r="U27" s="162"/>
      <c r="V27" s="160">
        <v>0.17958299</v>
      </c>
      <c r="W27" s="162"/>
      <c r="X27" s="160">
        <v>0</v>
      </c>
      <c r="Y27" s="162"/>
      <c r="Z27" s="160">
        <v>0</v>
      </c>
      <c r="AA27" s="162"/>
      <c r="AB27" s="160">
        <v>0</v>
      </c>
      <c r="AC27" s="162"/>
      <c r="AD27" s="160">
        <v>0</v>
      </c>
      <c r="AE27" s="162"/>
      <c r="AF27" s="160">
        <v>0</v>
      </c>
      <c r="AG27" s="162"/>
      <c r="AH27" s="160">
        <v>0</v>
      </c>
      <c r="AI27" s="162"/>
      <c r="AJ27" s="160">
        <v>0</v>
      </c>
      <c r="AK27" s="162"/>
      <c r="AL27" s="160">
        <v>0</v>
      </c>
      <c r="AM27" s="162"/>
      <c r="AN27" s="160">
        <v>0</v>
      </c>
      <c r="AO27" s="162"/>
      <c r="AP27" s="160">
        <v>0</v>
      </c>
      <c r="AQ27" s="162"/>
      <c r="AR27" s="160">
        <v>0</v>
      </c>
      <c r="AS27" s="162"/>
      <c r="AT27" s="160">
        <v>0</v>
      </c>
      <c r="AU27" s="162"/>
      <c r="AV27" s="160">
        <f>H27+L27+P27+T27+X27+AB27+AF27+AJ27+AN27+AR27</f>
        <v>0.17674968919999998</v>
      </c>
      <c r="AW27" s="160">
        <f>J27+N27+R27+V27+Z27+AD27+AH27+AL27+AP27+AT27</f>
        <v>0.17958299</v>
      </c>
      <c r="AX27" s="63"/>
      <c r="AY27" s="55"/>
    </row>
    <row r="28" spans="1:52" x14ac:dyDescent="0.25">
      <c r="A28" s="186" t="s">
        <v>269</v>
      </c>
      <c r="B28" s="62" t="s">
        <v>463</v>
      </c>
      <c r="C28" s="164">
        <f>G28+AV28</f>
        <v>0</v>
      </c>
      <c r="D28" s="160">
        <f>G28+AW28</f>
        <v>0</v>
      </c>
      <c r="E28" s="161"/>
      <c r="F28" s="161"/>
      <c r="G28" s="160">
        <v>0</v>
      </c>
      <c r="H28" s="160">
        <v>0</v>
      </c>
      <c r="I28" s="162"/>
      <c r="J28" s="160">
        <v>0</v>
      </c>
      <c r="K28" s="162"/>
      <c r="L28" s="160">
        <v>0</v>
      </c>
      <c r="M28" s="162"/>
      <c r="N28" s="160">
        <v>0</v>
      </c>
      <c r="O28" s="162"/>
      <c r="P28" s="160">
        <v>0</v>
      </c>
      <c r="Q28" s="162"/>
      <c r="R28" s="160">
        <v>0</v>
      </c>
      <c r="S28" s="162"/>
      <c r="T28" s="160">
        <v>0</v>
      </c>
      <c r="U28" s="162"/>
      <c r="V28" s="160">
        <v>0</v>
      </c>
      <c r="W28" s="162"/>
      <c r="X28" s="160">
        <v>0</v>
      </c>
      <c r="Y28" s="162"/>
      <c r="Z28" s="160">
        <v>0</v>
      </c>
      <c r="AA28" s="162"/>
      <c r="AB28" s="160">
        <v>0</v>
      </c>
      <c r="AC28" s="162"/>
      <c r="AD28" s="160">
        <v>0</v>
      </c>
      <c r="AE28" s="162"/>
      <c r="AF28" s="160">
        <v>0</v>
      </c>
      <c r="AG28" s="162"/>
      <c r="AH28" s="160">
        <v>0</v>
      </c>
      <c r="AI28" s="162"/>
      <c r="AJ28" s="160">
        <v>0</v>
      </c>
      <c r="AK28" s="162"/>
      <c r="AL28" s="160">
        <v>0</v>
      </c>
      <c r="AM28" s="162"/>
      <c r="AN28" s="160">
        <v>0</v>
      </c>
      <c r="AO28" s="162"/>
      <c r="AP28" s="160">
        <v>0</v>
      </c>
      <c r="AQ28" s="162"/>
      <c r="AR28" s="160">
        <v>0</v>
      </c>
      <c r="AS28" s="162"/>
      <c r="AT28" s="160">
        <v>0</v>
      </c>
      <c r="AU28" s="162"/>
      <c r="AV28" s="160">
        <f>H28+L28+P28+T28+X28+AB28+AF28+AJ28+AN28+AR28</f>
        <v>0</v>
      </c>
      <c r="AW28" s="160">
        <f>J28+N28+R28+V28+Z28+AD28+AH28+AL28+AP28+AT28</f>
        <v>0</v>
      </c>
      <c r="AX28" s="55"/>
      <c r="AY28" s="55"/>
    </row>
    <row r="29" spans="1:52" x14ac:dyDescent="0.25">
      <c r="A29" s="186" t="s">
        <v>270</v>
      </c>
      <c r="B29" s="64" t="s">
        <v>271</v>
      </c>
      <c r="C29" s="164">
        <f>G29+AV29</f>
        <v>0</v>
      </c>
      <c r="D29" s="160">
        <f>G29+AW29</f>
        <v>0</v>
      </c>
      <c r="E29" s="161"/>
      <c r="F29" s="161"/>
      <c r="G29" s="160">
        <v>0</v>
      </c>
      <c r="H29" s="160">
        <v>0</v>
      </c>
      <c r="I29" s="162"/>
      <c r="J29" s="160">
        <v>0</v>
      </c>
      <c r="K29" s="162"/>
      <c r="L29" s="160">
        <v>0</v>
      </c>
      <c r="M29" s="162"/>
      <c r="N29" s="160">
        <v>0</v>
      </c>
      <c r="O29" s="162"/>
      <c r="P29" s="160">
        <v>0</v>
      </c>
      <c r="Q29" s="162"/>
      <c r="R29" s="160">
        <v>0</v>
      </c>
      <c r="S29" s="162"/>
      <c r="T29" s="160">
        <v>0</v>
      </c>
      <c r="U29" s="162"/>
      <c r="V29" s="160">
        <v>0</v>
      </c>
      <c r="W29" s="162"/>
      <c r="X29" s="160">
        <v>0</v>
      </c>
      <c r="Y29" s="162"/>
      <c r="Z29" s="160">
        <v>0</v>
      </c>
      <c r="AA29" s="162"/>
      <c r="AB29" s="160">
        <v>0</v>
      </c>
      <c r="AC29" s="162"/>
      <c r="AD29" s="160">
        <v>0</v>
      </c>
      <c r="AE29" s="162"/>
      <c r="AF29" s="160">
        <v>0</v>
      </c>
      <c r="AG29" s="162"/>
      <c r="AH29" s="160">
        <v>0</v>
      </c>
      <c r="AI29" s="162"/>
      <c r="AJ29" s="160">
        <v>0</v>
      </c>
      <c r="AK29" s="162"/>
      <c r="AL29" s="160">
        <v>0</v>
      </c>
      <c r="AM29" s="162"/>
      <c r="AN29" s="160">
        <v>0</v>
      </c>
      <c r="AO29" s="162"/>
      <c r="AP29" s="160">
        <v>0</v>
      </c>
      <c r="AQ29" s="162"/>
      <c r="AR29" s="160">
        <v>0</v>
      </c>
      <c r="AS29" s="162"/>
      <c r="AT29" s="160">
        <v>0</v>
      </c>
      <c r="AU29" s="162"/>
      <c r="AV29" s="160">
        <f>H29+L29+P29+T29+X29+AB29+AF29+AJ29+AN29+AR29</f>
        <v>0</v>
      </c>
      <c r="AW29" s="160">
        <f>J29+N29+R29+V29+Z29+AD29+AH29+AL29+AP29+AT29</f>
        <v>0</v>
      </c>
      <c r="AX29" s="55"/>
      <c r="AY29" s="55"/>
    </row>
    <row r="30" spans="1:52" ht="47.25" x14ac:dyDescent="0.25">
      <c r="A30" s="185" t="s">
        <v>442</v>
      </c>
      <c r="B30" s="61" t="s">
        <v>272</v>
      </c>
      <c r="C30" s="160">
        <v>0.15125</v>
      </c>
      <c r="D30" s="160">
        <v>0.15125</v>
      </c>
      <c r="E30" s="161">
        <v>0</v>
      </c>
      <c r="F30" s="161">
        <v>0.15125</v>
      </c>
      <c r="G30" s="160">
        <v>0</v>
      </c>
      <c r="H30" s="160">
        <v>0</v>
      </c>
      <c r="I30" s="162"/>
      <c r="J30" s="160">
        <v>0</v>
      </c>
      <c r="K30" s="162"/>
      <c r="L30" s="160">
        <v>0</v>
      </c>
      <c r="M30" s="162"/>
      <c r="N30" s="160">
        <v>0</v>
      </c>
      <c r="O30" s="162"/>
      <c r="P30" s="160">
        <v>0</v>
      </c>
      <c r="Q30" s="162"/>
      <c r="R30" s="160">
        <v>0</v>
      </c>
      <c r="S30" s="162"/>
      <c r="T30" s="160">
        <v>0.15125</v>
      </c>
      <c r="U30" s="162"/>
      <c r="V30" s="160">
        <v>0.15125</v>
      </c>
      <c r="W30" s="162"/>
      <c r="X30" s="160">
        <v>0</v>
      </c>
      <c r="Y30" s="162"/>
      <c r="Z30" s="160">
        <v>0</v>
      </c>
      <c r="AA30" s="162"/>
      <c r="AB30" s="160">
        <v>0</v>
      </c>
      <c r="AC30" s="162"/>
      <c r="AD30" s="160">
        <v>0</v>
      </c>
      <c r="AE30" s="162"/>
      <c r="AF30" s="160">
        <v>0</v>
      </c>
      <c r="AG30" s="162"/>
      <c r="AH30" s="160">
        <v>0</v>
      </c>
      <c r="AI30" s="162"/>
      <c r="AJ30" s="160">
        <v>0</v>
      </c>
      <c r="AK30" s="162"/>
      <c r="AL30" s="160">
        <v>0</v>
      </c>
      <c r="AM30" s="162"/>
      <c r="AN30" s="160">
        <v>0</v>
      </c>
      <c r="AO30" s="162"/>
      <c r="AP30" s="160">
        <v>0</v>
      </c>
      <c r="AQ30" s="162"/>
      <c r="AR30" s="160">
        <v>0</v>
      </c>
      <c r="AS30" s="162"/>
      <c r="AT30" s="160">
        <v>0</v>
      </c>
      <c r="AU30" s="162"/>
      <c r="AV30" s="160">
        <f>H30+L30+P30+T30+X30+AB30+AF30+AJ30+AN30+AR30</f>
        <v>0.15125</v>
      </c>
      <c r="AW30" s="160">
        <f>J30+N30+R30+V30+Z30+AD30+AH30+AL30+AP30+AT30</f>
        <v>0.15125</v>
      </c>
      <c r="AX30" s="55"/>
      <c r="AY30" s="55"/>
    </row>
    <row r="31" spans="1:52" x14ac:dyDescent="0.25">
      <c r="A31" s="185" t="s">
        <v>273</v>
      </c>
      <c r="B31" s="62" t="s">
        <v>274</v>
      </c>
      <c r="C31" s="160">
        <v>2.5000000000000001E-2</v>
      </c>
      <c r="D31" s="160">
        <v>2.5000000000000001E-2</v>
      </c>
      <c r="E31" s="161"/>
      <c r="F31" s="161"/>
      <c r="G31" s="160"/>
      <c r="H31" s="160"/>
      <c r="I31" s="162"/>
      <c r="J31" s="160"/>
      <c r="K31" s="162"/>
      <c r="L31" s="160"/>
      <c r="M31" s="162"/>
      <c r="N31" s="160"/>
      <c r="O31" s="162"/>
      <c r="P31" s="160"/>
      <c r="Q31" s="162"/>
      <c r="R31" s="160"/>
      <c r="S31" s="162"/>
      <c r="T31" s="160"/>
      <c r="U31" s="162"/>
      <c r="V31" s="160"/>
      <c r="W31" s="162"/>
      <c r="X31" s="160"/>
      <c r="Y31" s="162"/>
      <c r="Z31" s="160"/>
      <c r="AA31" s="162"/>
      <c r="AB31" s="160"/>
      <c r="AC31" s="162"/>
      <c r="AD31" s="160"/>
      <c r="AE31" s="162"/>
      <c r="AF31" s="160"/>
      <c r="AG31" s="162"/>
      <c r="AH31" s="160"/>
      <c r="AI31" s="162"/>
      <c r="AJ31" s="160"/>
      <c r="AK31" s="162"/>
      <c r="AL31" s="160"/>
      <c r="AM31" s="162"/>
      <c r="AN31" s="160"/>
      <c r="AO31" s="162"/>
      <c r="AP31" s="160"/>
      <c r="AQ31" s="162"/>
      <c r="AR31" s="160"/>
      <c r="AS31" s="162"/>
      <c r="AT31" s="160"/>
      <c r="AU31" s="162"/>
      <c r="AV31" s="160"/>
      <c r="AW31" s="160"/>
      <c r="AX31" s="63"/>
      <c r="AY31" s="55"/>
    </row>
    <row r="32" spans="1:52" ht="31.5" x14ac:dyDescent="0.25">
      <c r="A32" s="185" t="s">
        <v>275</v>
      </c>
      <c r="B32" s="62" t="s">
        <v>276</v>
      </c>
      <c r="C32" s="160">
        <v>0.12312783000000001</v>
      </c>
      <c r="D32" s="160">
        <v>0.12312783000000001</v>
      </c>
      <c r="E32" s="161"/>
      <c r="F32" s="161"/>
      <c r="G32" s="160"/>
      <c r="H32" s="160"/>
      <c r="I32" s="162"/>
      <c r="J32" s="160"/>
      <c r="K32" s="162"/>
      <c r="L32" s="160"/>
      <c r="M32" s="162"/>
      <c r="N32" s="160"/>
      <c r="O32" s="162"/>
      <c r="P32" s="160"/>
      <c r="Q32" s="162"/>
      <c r="R32" s="160"/>
      <c r="S32" s="162"/>
      <c r="T32" s="160"/>
      <c r="U32" s="162"/>
      <c r="V32" s="160"/>
      <c r="W32" s="162"/>
      <c r="X32" s="160"/>
      <c r="Y32" s="162"/>
      <c r="Z32" s="160"/>
      <c r="AA32" s="162"/>
      <c r="AB32" s="160"/>
      <c r="AC32" s="162"/>
      <c r="AD32" s="160"/>
      <c r="AE32" s="162"/>
      <c r="AF32" s="160"/>
      <c r="AG32" s="162"/>
      <c r="AH32" s="160"/>
      <c r="AI32" s="162"/>
      <c r="AJ32" s="160"/>
      <c r="AK32" s="162"/>
      <c r="AL32" s="160"/>
      <c r="AM32" s="162"/>
      <c r="AN32" s="160"/>
      <c r="AO32" s="162"/>
      <c r="AP32" s="160"/>
      <c r="AQ32" s="162"/>
      <c r="AR32" s="160"/>
      <c r="AS32" s="162"/>
      <c r="AT32" s="160"/>
      <c r="AU32" s="162"/>
      <c r="AV32" s="160"/>
      <c r="AW32" s="160"/>
      <c r="AX32" s="63"/>
      <c r="AY32" s="55"/>
    </row>
    <row r="33" spans="1:51" x14ac:dyDescent="0.25">
      <c r="A33" s="185" t="s">
        <v>277</v>
      </c>
      <c r="B33" s="62" t="s">
        <v>278</v>
      </c>
      <c r="C33" s="160">
        <v>0</v>
      </c>
      <c r="D33" s="160">
        <v>0</v>
      </c>
      <c r="E33" s="161"/>
      <c r="F33" s="161"/>
      <c r="G33" s="160"/>
      <c r="H33" s="160"/>
      <c r="I33" s="162"/>
      <c r="J33" s="160"/>
      <c r="K33" s="162"/>
      <c r="L33" s="160"/>
      <c r="M33" s="162"/>
      <c r="N33" s="160"/>
      <c r="O33" s="162"/>
      <c r="P33" s="160"/>
      <c r="Q33" s="162"/>
      <c r="R33" s="160"/>
      <c r="S33" s="162"/>
      <c r="T33" s="160"/>
      <c r="U33" s="162"/>
      <c r="V33" s="160"/>
      <c r="W33" s="162"/>
      <c r="X33" s="160"/>
      <c r="Y33" s="162"/>
      <c r="Z33" s="160"/>
      <c r="AA33" s="162"/>
      <c r="AB33" s="160"/>
      <c r="AC33" s="162"/>
      <c r="AD33" s="160"/>
      <c r="AE33" s="162"/>
      <c r="AF33" s="160"/>
      <c r="AG33" s="162"/>
      <c r="AH33" s="160"/>
      <c r="AI33" s="162"/>
      <c r="AJ33" s="160"/>
      <c r="AK33" s="162"/>
      <c r="AL33" s="160"/>
      <c r="AM33" s="162"/>
      <c r="AN33" s="160"/>
      <c r="AO33" s="162"/>
      <c r="AP33" s="160"/>
      <c r="AQ33" s="162"/>
      <c r="AR33" s="160"/>
      <c r="AS33" s="162"/>
      <c r="AT33" s="160"/>
      <c r="AU33" s="162"/>
      <c r="AV33" s="160"/>
      <c r="AW33" s="160"/>
      <c r="AX33" s="63"/>
      <c r="AY33" s="55"/>
    </row>
    <row r="34" spans="1:51" x14ac:dyDescent="0.25">
      <c r="A34" s="185" t="s">
        <v>279</v>
      </c>
      <c r="B34" s="62" t="s">
        <v>280</v>
      </c>
      <c r="C34" s="160">
        <v>3.122169999999997E-3</v>
      </c>
      <c r="D34" s="160">
        <v>3.122169999999997E-3</v>
      </c>
      <c r="E34" s="161"/>
      <c r="F34" s="161"/>
      <c r="G34" s="160"/>
      <c r="H34" s="160"/>
      <c r="I34" s="162"/>
      <c r="J34" s="160"/>
      <c r="K34" s="162"/>
      <c r="L34" s="160"/>
      <c r="M34" s="162"/>
      <c r="N34" s="160"/>
      <c r="O34" s="162"/>
      <c r="P34" s="160"/>
      <c r="Q34" s="162"/>
      <c r="R34" s="160"/>
      <c r="S34" s="162"/>
      <c r="T34" s="160"/>
      <c r="U34" s="162"/>
      <c r="V34" s="160"/>
      <c r="W34" s="162"/>
      <c r="X34" s="160"/>
      <c r="Y34" s="162"/>
      <c r="Z34" s="160"/>
      <c r="AA34" s="162"/>
      <c r="AB34" s="160"/>
      <c r="AC34" s="162"/>
      <c r="AD34" s="160"/>
      <c r="AE34" s="162"/>
      <c r="AF34" s="160"/>
      <c r="AG34" s="162"/>
      <c r="AH34" s="160"/>
      <c r="AI34" s="162"/>
      <c r="AJ34" s="160"/>
      <c r="AK34" s="162"/>
      <c r="AL34" s="160"/>
      <c r="AM34" s="162"/>
      <c r="AN34" s="160"/>
      <c r="AO34" s="162"/>
      <c r="AP34" s="160"/>
      <c r="AQ34" s="162"/>
      <c r="AR34" s="160"/>
      <c r="AS34" s="162"/>
      <c r="AT34" s="160"/>
      <c r="AU34" s="162"/>
      <c r="AV34" s="160"/>
      <c r="AW34" s="160"/>
      <c r="AX34" s="63"/>
      <c r="AY34" s="65"/>
    </row>
    <row r="35" spans="1:51" ht="31.5" x14ac:dyDescent="0.25">
      <c r="A35" s="185" t="s">
        <v>443</v>
      </c>
      <c r="B35" s="61" t="s">
        <v>464</v>
      </c>
      <c r="C35" s="163"/>
      <c r="D35" s="164"/>
      <c r="E35" s="166"/>
      <c r="F35" s="166"/>
      <c r="G35" s="164"/>
      <c r="H35" s="163"/>
      <c r="I35" s="167"/>
      <c r="J35" s="163"/>
      <c r="K35" s="167"/>
      <c r="L35" s="163"/>
      <c r="M35" s="167"/>
      <c r="N35" s="163"/>
      <c r="O35" s="167"/>
      <c r="P35" s="163"/>
      <c r="Q35" s="168"/>
      <c r="R35" s="163"/>
      <c r="S35" s="168"/>
      <c r="T35" s="164"/>
      <c r="U35" s="168"/>
      <c r="V35" s="164"/>
      <c r="W35" s="168"/>
      <c r="X35" s="164"/>
      <c r="Y35" s="168"/>
      <c r="Z35" s="164"/>
      <c r="AA35" s="168"/>
      <c r="AB35" s="164"/>
      <c r="AC35" s="168"/>
      <c r="AD35" s="164"/>
      <c r="AE35" s="168"/>
      <c r="AF35" s="164"/>
      <c r="AG35" s="168"/>
      <c r="AH35" s="164"/>
      <c r="AI35" s="168"/>
      <c r="AJ35" s="164"/>
      <c r="AK35" s="168"/>
      <c r="AL35" s="164"/>
      <c r="AM35" s="168"/>
      <c r="AN35" s="164"/>
      <c r="AO35" s="168"/>
      <c r="AP35" s="164"/>
      <c r="AQ35" s="168"/>
      <c r="AR35" s="164"/>
      <c r="AS35" s="168"/>
      <c r="AT35" s="164"/>
      <c r="AU35" s="168"/>
      <c r="AV35" s="164"/>
      <c r="AW35" s="169"/>
      <c r="AX35" s="55"/>
      <c r="AY35" s="55"/>
    </row>
    <row r="36" spans="1:51" ht="31.5" x14ac:dyDescent="0.25">
      <c r="A36" s="186" t="s">
        <v>281</v>
      </c>
      <c r="B36" s="66" t="s">
        <v>282</v>
      </c>
      <c r="C36" s="170" t="s">
        <v>134</v>
      </c>
      <c r="D36" s="170" t="s">
        <v>134</v>
      </c>
      <c r="E36" s="171"/>
      <c r="F36" s="171"/>
      <c r="G36" s="170" t="s">
        <v>134</v>
      </c>
      <c r="H36" s="170" t="s">
        <v>134</v>
      </c>
      <c r="I36" s="172" t="s">
        <v>134</v>
      </c>
      <c r="J36" s="170" t="s">
        <v>134</v>
      </c>
      <c r="K36" s="172" t="s">
        <v>134</v>
      </c>
      <c r="L36" s="170" t="s">
        <v>134</v>
      </c>
      <c r="M36" s="172" t="s">
        <v>134</v>
      </c>
      <c r="N36" s="170" t="s">
        <v>134</v>
      </c>
      <c r="O36" s="172" t="s">
        <v>134</v>
      </c>
      <c r="P36" s="170" t="s">
        <v>134</v>
      </c>
      <c r="Q36" s="172" t="s">
        <v>134</v>
      </c>
      <c r="R36" s="170" t="s">
        <v>134</v>
      </c>
      <c r="S36" s="172" t="s">
        <v>134</v>
      </c>
      <c r="T36" s="170" t="s">
        <v>134</v>
      </c>
      <c r="U36" s="172" t="s">
        <v>134</v>
      </c>
      <c r="V36" s="170" t="s">
        <v>134</v>
      </c>
      <c r="W36" s="172" t="s">
        <v>134</v>
      </c>
      <c r="X36" s="170" t="s">
        <v>134</v>
      </c>
      <c r="Y36" s="172" t="s">
        <v>134</v>
      </c>
      <c r="Z36" s="170" t="s">
        <v>134</v>
      </c>
      <c r="AA36" s="172" t="s">
        <v>134</v>
      </c>
      <c r="AB36" s="170" t="s">
        <v>134</v>
      </c>
      <c r="AC36" s="172" t="s">
        <v>134</v>
      </c>
      <c r="AD36" s="170" t="s">
        <v>134</v>
      </c>
      <c r="AE36" s="172" t="s">
        <v>134</v>
      </c>
      <c r="AF36" s="170" t="s">
        <v>134</v>
      </c>
      <c r="AG36" s="172" t="s">
        <v>134</v>
      </c>
      <c r="AH36" s="170" t="s">
        <v>134</v>
      </c>
      <c r="AI36" s="172" t="s">
        <v>134</v>
      </c>
      <c r="AJ36" s="170" t="s">
        <v>134</v>
      </c>
      <c r="AK36" s="172" t="s">
        <v>134</v>
      </c>
      <c r="AL36" s="170" t="s">
        <v>134</v>
      </c>
      <c r="AM36" s="172" t="s">
        <v>134</v>
      </c>
      <c r="AN36" s="170" t="s">
        <v>134</v>
      </c>
      <c r="AO36" s="172" t="s">
        <v>134</v>
      </c>
      <c r="AP36" s="170" t="s">
        <v>134</v>
      </c>
      <c r="AQ36" s="172" t="s">
        <v>134</v>
      </c>
      <c r="AR36" s="170" t="s">
        <v>134</v>
      </c>
      <c r="AS36" s="172" t="s">
        <v>134</v>
      </c>
      <c r="AT36" s="170" t="s">
        <v>134</v>
      </c>
      <c r="AU36" s="168"/>
      <c r="AV36" s="160">
        <f>SUM(H36,L36,P36,T36,X36,AB36,AF36,AJ36,AN36,AR36)</f>
        <v>0</v>
      </c>
      <c r="AW36" s="160">
        <f t="shared" ref="AW36:AW42" si="0">SUM(J36,N36,R36,V36,Z36,AD36,AH36,AL36,AP36,AT36)</f>
        <v>0</v>
      </c>
      <c r="AX36" s="55"/>
      <c r="AY36" s="55"/>
    </row>
    <row r="37" spans="1:51" x14ac:dyDescent="0.25">
      <c r="A37" s="186" t="s">
        <v>283</v>
      </c>
      <c r="B37" s="66" t="s">
        <v>284</v>
      </c>
      <c r="C37" s="170" t="s">
        <v>134</v>
      </c>
      <c r="D37" s="170" t="s">
        <v>134</v>
      </c>
      <c r="E37" s="171"/>
      <c r="F37" s="171"/>
      <c r="G37" s="170" t="s">
        <v>134</v>
      </c>
      <c r="H37" s="170" t="s">
        <v>134</v>
      </c>
      <c r="I37" s="172" t="s">
        <v>134</v>
      </c>
      <c r="J37" s="170" t="s">
        <v>134</v>
      </c>
      <c r="K37" s="172" t="s">
        <v>134</v>
      </c>
      <c r="L37" s="170" t="s">
        <v>134</v>
      </c>
      <c r="M37" s="172" t="s">
        <v>134</v>
      </c>
      <c r="N37" s="170" t="s">
        <v>134</v>
      </c>
      <c r="O37" s="172" t="s">
        <v>134</v>
      </c>
      <c r="P37" s="170" t="s">
        <v>134</v>
      </c>
      <c r="Q37" s="172" t="s">
        <v>134</v>
      </c>
      <c r="R37" s="170" t="s">
        <v>134</v>
      </c>
      <c r="S37" s="172" t="s">
        <v>134</v>
      </c>
      <c r="T37" s="170" t="s">
        <v>134</v>
      </c>
      <c r="U37" s="172" t="s">
        <v>134</v>
      </c>
      <c r="V37" s="170" t="s">
        <v>134</v>
      </c>
      <c r="W37" s="172" t="s">
        <v>134</v>
      </c>
      <c r="X37" s="170" t="s">
        <v>134</v>
      </c>
      <c r="Y37" s="172" t="s">
        <v>134</v>
      </c>
      <c r="Z37" s="170" t="s">
        <v>134</v>
      </c>
      <c r="AA37" s="172" t="s">
        <v>134</v>
      </c>
      <c r="AB37" s="170" t="s">
        <v>134</v>
      </c>
      <c r="AC37" s="172" t="s">
        <v>134</v>
      </c>
      <c r="AD37" s="170" t="s">
        <v>134</v>
      </c>
      <c r="AE37" s="172" t="s">
        <v>134</v>
      </c>
      <c r="AF37" s="170" t="s">
        <v>134</v>
      </c>
      <c r="AG37" s="172" t="s">
        <v>134</v>
      </c>
      <c r="AH37" s="170" t="s">
        <v>134</v>
      </c>
      <c r="AI37" s="172" t="s">
        <v>134</v>
      </c>
      <c r="AJ37" s="170" t="s">
        <v>134</v>
      </c>
      <c r="AK37" s="172" t="s">
        <v>134</v>
      </c>
      <c r="AL37" s="170" t="s">
        <v>134</v>
      </c>
      <c r="AM37" s="172" t="s">
        <v>134</v>
      </c>
      <c r="AN37" s="170" t="s">
        <v>134</v>
      </c>
      <c r="AO37" s="172" t="s">
        <v>134</v>
      </c>
      <c r="AP37" s="170" t="s">
        <v>134</v>
      </c>
      <c r="AQ37" s="172" t="s">
        <v>134</v>
      </c>
      <c r="AR37" s="170" t="s">
        <v>134</v>
      </c>
      <c r="AS37" s="172" t="s">
        <v>134</v>
      </c>
      <c r="AT37" s="170" t="s">
        <v>134</v>
      </c>
      <c r="AU37" s="168"/>
      <c r="AV37" s="160">
        <f t="shared" ref="AV37:AV41" si="1">SUM(H37,L37,P37,T37,X37,AB37,AF37,AJ37,AN37,AR37)</f>
        <v>0</v>
      </c>
      <c r="AW37" s="160">
        <f t="shared" si="0"/>
        <v>0</v>
      </c>
      <c r="AX37" s="63"/>
      <c r="AY37" s="65"/>
    </row>
    <row r="38" spans="1:51" x14ac:dyDescent="0.25">
      <c r="A38" s="186" t="s">
        <v>285</v>
      </c>
      <c r="B38" s="66" t="s">
        <v>286</v>
      </c>
      <c r="C38" s="170" t="s">
        <v>134</v>
      </c>
      <c r="D38" s="170" t="s">
        <v>134</v>
      </c>
      <c r="E38" s="171"/>
      <c r="F38" s="171"/>
      <c r="G38" s="170" t="s">
        <v>134</v>
      </c>
      <c r="H38" s="170" t="s">
        <v>134</v>
      </c>
      <c r="I38" s="172" t="s">
        <v>134</v>
      </c>
      <c r="J38" s="170" t="s">
        <v>134</v>
      </c>
      <c r="K38" s="172" t="s">
        <v>134</v>
      </c>
      <c r="L38" s="170" t="s">
        <v>134</v>
      </c>
      <c r="M38" s="172" t="s">
        <v>134</v>
      </c>
      <c r="N38" s="170" t="s">
        <v>134</v>
      </c>
      <c r="O38" s="172" t="s">
        <v>134</v>
      </c>
      <c r="P38" s="170" t="s">
        <v>134</v>
      </c>
      <c r="Q38" s="172" t="s">
        <v>134</v>
      </c>
      <c r="R38" s="170" t="s">
        <v>134</v>
      </c>
      <c r="S38" s="172" t="s">
        <v>134</v>
      </c>
      <c r="T38" s="170" t="s">
        <v>134</v>
      </c>
      <c r="U38" s="172" t="s">
        <v>134</v>
      </c>
      <c r="V38" s="170" t="s">
        <v>134</v>
      </c>
      <c r="W38" s="172" t="s">
        <v>134</v>
      </c>
      <c r="X38" s="170" t="s">
        <v>134</v>
      </c>
      <c r="Y38" s="172" t="s">
        <v>134</v>
      </c>
      <c r="Z38" s="170" t="s">
        <v>134</v>
      </c>
      <c r="AA38" s="172" t="s">
        <v>134</v>
      </c>
      <c r="AB38" s="170" t="s">
        <v>134</v>
      </c>
      <c r="AC38" s="172" t="s">
        <v>134</v>
      </c>
      <c r="AD38" s="170" t="s">
        <v>134</v>
      </c>
      <c r="AE38" s="172" t="s">
        <v>134</v>
      </c>
      <c r="AF38" s="170" t="s">
        <v>134</v>
      </c>
      <c r="AG38" s="172" t="s">
        <v>134</v>
      </c>
      <c r="AH38" s="170" t="s">
        <v>134</v>
      </c>
      <c r="AI38" s="172" t="s">
        <v>134</v>
      </c>
      <c r="AJ38" s="170" t="s">
        <v>134</v>
      </c>
      <c r="AK38" s="172" t="s">
        <v>134</v>
      </c>
      <c r="AL38" s="170" t="s">
        <v>134</v>
      </c>
      <c r="AM38" s="172" t="s">
        <v>134</v>
      </c>
      <c r="AN38" s="170" t="s">
        <v>134</v>
      </c>
      <c r="AO38" s="172" t="s">
        <v>134</v>
      </c>
      <c r="AP38" s="170" t="s">
        <v>134</v>
      </c>
      <c r="AQ38" s="172" t="s">
        <v>134</v>
      </c>
      <c r="AR38" s="170" t="s">
        <v>134</v>
      </c>
      <c r="AS38" s="172" t="s">
        <v>134</v>
      </c>
      <c r="AT38" s="170" t="s">
        <v>134</v>
      </c>
      <c r="AU38" s="168"/>
      <c r="AV38" s="160">
        <f t="shared" si="1"/>
        <v>0</v>
      </c>
      <c r="AW38" s="160">
        <f t="shared" si="0"/>
        <v>0</v>
      </c>
      <c r="AX38" s="63"/>
      <c r="AY38" s="65"/>
    </row>
    <row r="39" spans="1:51" ht="31.5" x14ac:dyDescent="0.25">
      <c r="A39" s="186" t="s">
        <v>287</v>
      </c>
      <c r="B39" s="62" t="s">
        <v>288</v>
      </c>
      <c r="C39" s="170" t="s">
        <v>134</v>
      </c>
      <c r="D39" s="170" t="s">
        <v>134</v>
      </c>
      <c r="E39" s="171"/>
      <c r="F39" s="171"/>
      <c r="G39" s="170" t="s">
        <v>134</v>
      </c>
      <c r="H39" s="170" t="s">
        <v>134</v>
      </c>
      <c r="I39" s="172" t="s">
        <v>134</v>
      </c>
      <c r="J39" s="170" t="s">
        <v>134</v>
      </c>
      <c r="K39" s="172" t="s">
        <v>134</v>
      </c>
      <c r="L39" s="170" t="s">
        <v>134</v>
      </c>
      <c r="M39" s="172" t="s">
        <v>134</v>
      </c>
      <c r="N39" s="170" t="s">
        <v>134</v>
      </c>
      <c r="O39" s="172" t="s">
        <v>134</v>
      </c>
      <c r="P39" s="170" t="s">
        <v>134</v>
      </c>
      <c r="Q39" s="172" t="s">
        <v>134</v>
      </c>
      <c r="R39" s="170" t="s">
        <v>134</v>
      </c>
      <c r="S39" s="172" t="s">
        <v>134</v>
      </c>
      <c r="T39" s="170" t="s">
        <v>134</v>
      </c>
      <c r="U39" s="172" t="s">
        <v>134</v>
      </c>
      <c r="V39" s="170" t="s">
        <v>134</v>
      </c>
      <c r="W39" s="172" t="s">
        <v>134</v>
      </c>
      <c r="X39" s="170" t="s">
        <v>134</v>
      </c>
      <c r="Y39" s="172" t="s">
        <v>134</v>
      </c>
      <c r="Z39" s="170" t="s">
        <v>134</v>
      </c>
      <c r="AA39" s="172" t="s">
        <v>134</v>
      </c>
      <c r="AB39" s="170" t="s">
        <v>134</v>
      </c>
      <c r="AC39" s="172" t="s">
        <v>134</v>
      </c>
      <c r="AD39" s="170" t="s">
        <v>134</v>
      </c>
      <c r="AE39" s="172" t="s">
        <v>134</v>
      </c>
      <c r="AF39" s="170" t="s">
        <v>134</v>
      </c>
      <c r="AG39" s="172" t="s">
        <v>134</v>
      </c>
      <c r="AH39" s="170" t="s">
        <v>134</v>
      </c>
      <c r="AI39" s="172" t="s">
        <v>134</v>
      </c>
      <c r="AJ39" s="170" t="s">
        <v>134</v>
      </c>
      <c r="AK39" s="172" t="s">
        <v>134</v>
      </c>
      <c r="AL39" s="170" t="s">
        <v>134</v>
      </c>
      <c r="AM39" s="172" t="s">
        <v>134</v>
      </c>
      <c r="AN39" s="170" t="s">
        <v>134</v>
      </c>
      <c r="AO39" s="172" t="s">
        <v>134</v>
      </c>
      <c r="AP39" s="170" t="s">
        <v>134</v>
      </c>
      <c r="AQ39" s="172" t="s">
        <v>134</v>
      </c>
      <c r="AR39" s="170" t="s">
        <v>134</v>
      </c>
      <c r="AS39" s="172" t="s">
        <v>134</v>
      </c>
      <c r="AT39" s="170" t="s">
        <v>134</v>
      </c>
      <c r="AU39" s="168"/>
      <c r="AV39" s="160">
        <f t="shared" si="1"/>
        <v>0</v>
      </c>
      <c r="AW39" s="160">
        <f t="shared" si="0"/>
        <v>0</v>
      </c>
      <c r="AX39" s="63"/>
      <c r="AY39" s="65"/>
    </row>
    <row r="40" spans="1:51" ht="31.5" x14ac:dyDescent="0.25">
      <c r="A40" s="186" t="s">
        <v>289</v>
      </c>
      <c r="B40" s="62" t="s">
        <v>290</v>
      </c>
      <c r="C40" s="170" t="s">
        <v>134</v>
      </c>
      <c r="D40" s="170" t="s">
        <v>134</v>
      </c>
      <c r="E40" s="171"/>
      <c r="F40" s="171"/>
      <c r="G40" s="170" t="s">
        <v>134</v>
      </c>
      <c r="H40" s="170" t="s">
        <v>134</v>
      </c>
      <c r="I40" s="172" t="s">
        <v>134</v>
      </c>
      <c r="J40" s="170" t="s">
        <v>134</v>
      </c>
      <c r="K40" s="172" t="s">
        <v>134</v>
      </c>
      <c r="L40" s="170" t="s">
        <v>134</v>
      </c>
      <c r="M40" s="172" t="s">
        <v>134</v>
      </c>
      <c r="N40" s="170" t="s">
        <v>134</v>
      </c>
      <c r="O40" s="172" t="s">
        <v>134</v>
      </c>
      <c r="P40" s="170" t="s">
        <v>134</v>
      </c>
      <c r="Q40" s="172" t="s">
        <v>134</v>
      </c>
      <c r="R40" s="170" t="s">
        <v>134</v>
      </c>
      <c r="S40" s="172" t="s">
        <v>134</v>
      </c>
      <c r="T40" s="170" t="s">
        <v>134</v>
      </c>
      <c r="U40" s="172" t="s">
        <v>134</v>
      </c>
      <c r="V40" s="170" t="s">
        <v>134</v>
      </c>
      <c r="W40" s="172" t="s">
        <v>134</v>
      </c>
      <c r="X40" s="170" t="s">
        <v>134</v>
      </c>
      <c r="Y40" s="172" t="s">
        <v>134</v>
      </c>
      <c r="Z40" s="170" t="s">
        <v>134</v>
      </c>
      <c r="AA40" s="172" t="s">
        <v>134</v>
      </c>
      <c r="AB40" s="170" t="s">
        <v>134</v>
      </c>
      <c r="AC40" s="172" t="s">
        <v>134</v>
      </c>
      <c r="AD40" s="170" t="s">
        <v>134</v>
      </c>
      <c r="AE40" s="172" t="s">
        <v>134</v>
      </c>
      <c r="AF40" s="170" t="s">
        <v>134</v>
      </c>
      <c r="AG40" s="172" t="s">
        <v>134</v>
      </c>
      <c r="AH40" s="170" t="s">
        <v>134</v>
      </c>
      <c r="AI40" s="172" t="s">
        <v>134</v>
      </c>
      <c r="AJ40" s="170" t="s">
        <v>134</v>
      </c>
      <c r="AK40" s="172" t="s">
        <v>134</v>
      </c>
      <c r="AL40" s="170" t="s">
        <v>134</v>
      </c>
      <c r="AM40" s="172" t="s">
        <v>134</v>
      </c>
      <c r="AN40" s="170" t="s">
        <v>134</v>
      </c>
      <c r="AO40" s="172" t="s">
        <v>134</v>
      </c>
      <c r="AP40" s="170" t="s">
        <v>134</v>
      </c>
      <c r="AQ40" s="172" t="s">
        <v>134</v>
      </c>
      <c r="AR40" s="170" t="s">
        <v>134</v>
      </c>
      <c r="AS40" s="172" t="s">
        <v>134</v>
      </c>
      <c r="AT40" s="170" t="s">
        <v>134</v>
      </c>
      <c r="AU40" s="168"/>
      <c r="AV40" s="160">
        <f t="shared" si="1"/>
        <v>0</v>
      </c>
      <c r="AW40" s="160">
        <f t="shared" si="0"/>
        <v>0</v>
      </c>
      <c r="AX40" s="63"/>
      <c r="AY40" s="65"/>
    </row>
    <row r="41" spans="1:51" x14ac:dyDescent="0.25">
      <c r="A41" s="186" t="s">
        <v>291</v>
      </c>
      <c r="B41" s="62" t="s">
        <v>292</v>
      </c>
      <c r="C41" s="170" t="s">
        <v>134</v>
      </c>
      <c r="D41" s="170" t="s">
        <v>134</v>
      </c>
      <c r="E41" s="171"/>
      <c r="F41" s="171"/>
      <c r="G41" s="170" t="s">
        <v>134</v>
      </c>
      <c r="H41" s="170" t="s">
        <v>134</v>
      </c>
      <c r="I41" s="172" t="s">
        <v>134</v>
      </c>
      <c r="J41" s="170" t="s">
        <v>134</v>
      </c>
      <c r="K41" s="172" t="s">
        <v>134</v>
      </c>
      <c r="L41" s="170" t="s">
        <v>134</v>
      </c>
      <c r="M41" s="172" t="s">
        <v>134</v>
      </c>
      <c r="N41" s="170" t="s">
        <v>134</v>
      </c>
      <c r="O41" s="172" t="s">
        <v>134</v>
      </c>
      <c r="P41" s="170" t="s">
        <v>134</v>
      </c>
      <c r="Q41" s="172" t="s">
        <v>134</v>
      </c>
      <c r="R41" s="170" t="s">
        <v>134</v>
      </c>
      <c r="S41" s="172" t="s">
        <v>134</v>
      </c>
      <c r="T41" s="170" t="s">
        <v>134</v>
      </c>
      <c r="U41" s="172" t="s">
        <v>134</v>
      </c>
      <c r="V41" s="170" t="s">
        <v>134</v>
      </c>
      <c r="W41" s="172" t="s">
        <v>134</v>
      </c>
      <c r="X41" s="170" t="s">
        <v>134</v>
      </c>
      <c r="Y41" s="172" t="s">
        <v>134</v>
      </c>
      <c r="Z41" s="170" t="s">
        <v>134</v>
      </c>
      <c r="AA41" s="172" t="s">
        <v>134</v>
      </c>
      <c r="AB41" s="170" t="s">
        <v>134</v>
      </c>
      <c r="AC41" s="172" t="s">
        <v>134</v>
      </c>
      <c r="AD41" s="170" t="s">
        <v>134</v>
      </c>
      <c r="AE41" s="172" t="s">
        <v>134</v>
      </c>
      <c r="AF41" s="170" t="s">
        <v>134</v>
      </c>
      <c r="AG41" s="172" t="s">
        <v>134</v>
      </c>
      <c r="AH41" s="170" t="s">
        <v>134</v>
      </c>
      <c r="AI41" s="172" t="s">
        <v>134</v>
      </c>
      <c r="AJ41" s="170" t="s">
        <v>134</v>
      </c>
      <c r="AK41" s="172" t="s">
        <v>134</v>
      </c>
      <c r="AL41" s="170" t="s">
        <v>134</v>
      </c>
      <c r="AM41" s="172" t="s">
        <v>134</v>
      </c>
      <c r="AN41" s="170" t="s">
        <v>134</v>
      </c>
      <c r="AO41" s="172" t="s">
        <v>134</v>
      </c>
      <c r="AP41" s="170" t="s">
        <v>134</v>
      </c>
      <c r="AQ41" s="172" t="s">
        <v>134</v>
      </c>
      <c r="AR41" s="170" t="s">
        <v>134</v>
      </c>
      <c r="AS41" s="172" t="s">
        <v>134</v>
      </c>
      <c r="AT41" s="170" t="s">
        <v>134</v>
      </c>
      <c r="AU41" s="168"/>
      <c r="AV41" s="160">
        <f t="shared" si="1"/>
        <v>0</v>
      </c>
      <c r="AW41" s="169">
        <f t="shared" si="0"/>
        <v>0</v>
      </c>
      <c r="AX41" s="63"/>
      <c r="AY41" s="65"/>
    </row>
    <row r="42" spans="1:51" ht="18.75" x14ac:dyDescent="0.25">
      <c r="A42" s="186" t="s">
        <v>293</v>
      </c>
      <c r="B42" s="66" t="s">
        <v>465</v>
      </c>
      <c r="C42" s="170" t="s">
        <v>134</v>
      </c>
      <c r="D42" s="170" t="s">
        <v>134</v>
      </c>
      <c r="E42" s="171"/>
      <c r="F42" s="171"/>
      <c r="G42" s="170" t="s">
        <v>134</v>
      </c>
      <c r="H42" s="170" t="s">
        <v>134</v>
      </c>
      <c r="I42" s="172" t="s">
        <v>134</v>
      </c>
      <c r="J42" s="170" t="s">
        <v>134</v>
      </c>
      <c r="K42" s="172" t="s">
        <v>134</v>
      </c>
      <c r="L42" s="170" t="s">
        <v>134</v>
      </c>
      <c r="M42" s="172" t="s">
        <v>134</v>
      </c>
      <c r="N42" s="170" t="s">
        <v>134</v>
      </c>
      <c r="O42" s="172" t="s">
        <v>134</v>
      </c>
      <c r="P42" s="170" t="s">
        <v>134</v>
      </c>
      <c r="Q42" s="172" t="s">
        <v>134</v>
      </c>
      <c r="R42" s="170" t="s">
        <v>134</v>
      </c>
      <c r="S42" s="172" t="s">
        <v>134</v>
      </c>
      <c r="T42" s="170" t="s">
        <v>134</v>
      </c>
      <c r="U42" s="172" t="s">
        <v>134</v>
      </c>
      <c r="V42" s="170" t="s">
        <v>134</v>
      </c>
      <c r="W42" s="172" t="s">
        <v>134</v>
      </c>
      <c r="X42" s="170" t="s">
        <v>134</v>
      </c>
      <c r="Y42" s="172" t="s">
        <v>134</v>
      </c>
      <c r="Z42" s="170" t="s">
        <v>134</v>
      </c>
      <c r="AA42" s="172" t="s">
        <v>134</v>
      </c>
      <c r="AB42" s="170" t="s">
        <v>134</v>
      </c>
      <c r="AC42" s="172" t="s">
        <v>134</v>
      </c>
      <c r="AD42" s="170" t="s">
        <v>134</v>
      </c>
      <c r="AE42" s="172" t="s">
        <v>134</v>
      </c>
      <c r="AF42" s="170" t="s">
        <v>134</v>
      </c>
      <c r="AG42" s="172" t="s">
        <v>134</v>
      </c>
      <c r="AH42" s="170" t="s">
        <v>134</v>
      </c>
      <c r="AI42" s="172" t="s">
        <v>134</v>
      </c>
      <c r="AJ42" s="170" t="s">
        <v>134</v>
      </c>
      <c r="AK42" s="172" t="s">
        <v>134</v>
      </c>
      <c r="AL42" s="170" t="s">
        <v>134</v>
      </c>
      <c r="AM42" s="172" t="s">
        <v>134</v>
      </c>
      <c r="AN42" s="170" t="s">
        <v>134</v>
      </c>
      <c r="AO42" s="172" t="s">
        <v>134</v>
      </c>
      <c r="AP42" s="170" t="s">
        <v>134</v>
      </c>
      <c r="AQ42" s="172" t="s">
        <v>134</v>
      </c>
      <c r="AR42" s="170" t="s">
        <v>134</v>
      </c>
      <c r="AS42" s="172" t="s">
        <v>134</v>
      </c>
      <c r="AT42" s="170" t="s">
        <v>134</v>
      </c>
      <c r="AU42" s="173"/>
      <c r="AV42" s="160">
        <f>SUM(H42,L42,P42,T42,X42,AB42,AF42,AJ42,AN42,AR42)</f>
        <v>0</v>
      </c>
      <c r="AW42" s="169">
        <f t="shared" si="0"/>
        <v>0</v>
      </c>
      <c r="AX42" s="63"/>
      <c r="AY42" s="65"/>
    </row>
    <row r="43" spans="1:51" x14ac:dyDescent="0.25">
      <c r="A43" s="185" t="s">
        <v>444</v>
      </c>
      <c r="B43" s="61" t="s">
        <v>294</v>
      </c>
      <c r="C43" s="163"/>
      <c r="D43" s="164"/>
      <c r="E43" s="166"/>
      <c r="F43" s="166"/>
      <c r="G43" s="164"/>
      <c r="H43" s="163"/>
      <c r="I43" s="167"/>
      <c r="J43" s="163"/>
      <c r="K43" s="167"/>
      <c r="L43" s="163"/>
      <c r="M43" s="167"/>
      <c r="N43" s="163"/>
      <c r="O43" s="167"/>
      <c r="P43" s="163"/>
      <c r="Q43" s="168"/>
      <c r="R43" s="163"/>
      <c r="S43" s="168"/>
      <c r="T43" s="164"/>
      <c r="U43" s="168"/>
      <c r="V43" s="164"/>
      <c r="W43" s="168"/>
      <c r="X43" s="164"/>
      <c r="Y43" s="168"/>
      <c r="Z43" s="164"/>
      <c r="AA43" s="168"/>
      <c r="AB43" s="164"/>
      <c r="AC43" s="168"/>
      <c r="AD43" s="164"/>
      <c r="AE43" s="168"/>
      <c r="AF43" s="164"/>
      <c r="AG43" s="168"/>
      <c r="AH43" s="164"/>
      <c r="AI43" s="168"/>
      <c r="AJ43" s="164"/>
      <c r="AK43" s="168"/>
      <c r="AL43" s="164"/>
      <c r="AM43" s="168"/>
      <c r="AN43" s="164"/>
      <c r="AO43" s="168"/>
      <c r="AP43" s="164"/>
      <c r="AQ43" s="168"/>
      <c r="AR43" s="164"/>
      <c r="AS43" s="168"/>
      <c r="AT43" s="164"/>
      <c r="AU43" s="168"/>
      <c r="AV43" s="160"/>
      <c r="AW43" s="160"/>
      <c r="AX43" s="63"/>
      <c r="AY43" s="65"/>
    </row>
    <row r="44" spans="1:51" x14ac:dyDescent="0.25">
      <c r="A44" s="186" t="s">
        <v>295</v>
      </c>
      <c r="B44" s="62" t="s">
        <v>296</v>
      </c>
      <c r="C44" s="174">
        <v>0</v>
      </c>
      <c r="D44" s="174">
        <v>0</v>
      </c>
      <c r="E44" s="175"/>
      <c r="F44" s="175"/>
      <c r="G44" s="174">
        <v>0</v>
      </c>
      <c r="H44" s="174">
        <v>0</v>
      </c>
      <c r="I44" s="172" t="s">
        <v>134</v>
      </c>
      <c r="J44" s="174">
        <v>0</v>
      </c>
      <c r="K44" s="172" t="s">
        <v>134</v>
      </c>
      <c r="L44" s="174">
        <v>0</v>
      </c>
      <c r="M44" s="172" t="s">
        <v>134</v>
      </c>
      <c r="N44" s="174">
        <v>0</v>
      </c>
      <c r="O44" s="172" t="s">
        <v>134</v>
      </c>
      <c r="P44" s="174">
        <v>0</v>
      </c>
      <c r="Q44" s="172" t="s">
        <v>134</v>
      </c>
      <c r="R44" s="174">
        <v>0</v>
      </c>
      <c r="S44" s="172" t="s">
        <v>134</v>
      </c>
      <c r="T44" s="174">
        <v>0</v>
      </c>
      <c r="U44" s="172" t="s">
        <v>134</v>
      </c>
      <c r="V44" s="174">
        <v>0</v>
      </c>
      <c r="W44" s="172" t="s">
        <v>134</v>
      </c>
      <c r="X44" s="174">
        <v>0</v>
      </c>
      <c r="Y44" s="172" t="s">
        <v>134</v>
      </c>
      <c r="Z44" s="174">
        <v>0</v>
      </c>
      <c r="AA44" s="172" t="s">
        <v>134</v>
      </c>
      <c r="AB44" s="174">
        <v>0</v>
      </c>
      <c r="AC44" s="172" t="s">
        <v>134</v>
      </c>
      <c r="AD44" s="174">
        <v>0</v>
      </c>
      <c r="AE44" s="172" t="s">
        <v>134</v>
      </c>
      <c r="AF44" s="174">
        <v>0</v>
      </c>
      <c r="AG44" s="172" t="s">
        <v>134</v>
      </c>
      <c r="AH44" s="174">
        <v>0</v>
      </c>
      <c r="AI44" s="172" t="s">
        <v>134</v>
      </c>
      <c r="AJ44" s="174">
        <v>0</v>
      </c>
      <c r="AK44" s="172" t="s">
        <v>134</v>
      </c>
      <c r="AL44" s="174">
        <v>0</v>
      </c>
      <c r="AM44" s="172" t="s">
        <v>134</v>
      </c>
      <c r="AN44" s="174">
        <v>0</v>
      </c>
      <c r="AO44" s="172" t="s">
        <v>134</v>
      </c>
      <c r="AP44" s="174">
        <v>0</v>
      </c>
      <c r="AQ44" s="172" t="s">
        <v>134</v>
      </c>
      <c r="AR44" s="174">
        <v>0</v>
      </c>
      <c r="AS44" s="172" t="s">
        <v>134</v>
      </c>
      <c r="AT44" s="174">
        <v>0</v>
      </c>
      <c r="AU44" s="172" t="s">
        <v>134</v>
      </c>
      <c r="AV44" s="160">
        <f>H44+L44+P44+T44+X44+AB44+AF44+AJ44+AN44+AR44</f>
        <v>0</v>
      </c>
      <c r="AW44" s="160">
        <f>J44+N44+R44+V44+Z44+AD44+AH44+AL44+AP44+AT44</f>
        <v>0</v>
      </c>
      <c r="AX44" s="63"/>
      <c r="AY44" s="65"/>
    </row>
    <row r="45" spans="1:51" ht="15" customHeight="1" x14ac:dyDescent="0.25">
      <c r="A45" s="186" t="s">
        <v>297</v>
      </c>
      <c r="B45" s="62" t="s">
        <v>284</v>
      </c>
      <c r="C45" s="174">
        <v>0</v>
      </c>
      <c r="D45" s="174">
        <v>0</v>
      </c>
      <c r="E45" s="175"/>
      <c r="F45" s="175"/>
      <c r="G45" s="174">
        <v>0</v>
      </c>
      <c r="H45" s="174">
        <v>0</v>
      </c>
      <c r="I45" s="172" t="s">
        <v>134</v>
      </c>
      <c r="J45" s="174">
        <v>0</v>
      </c>
      <c r="K45" s="172" t="s">
        <v>134</v>
      </c>
      <c r="L45" s="174">
        <v>0</v>
      </c>
      <c r="M45" s="172" t="s">
        <v>134</v>
      </c>
      <c r="N45" s="174">
        <v>0</v>
      </c>
      <c r="O45" s="172" t="s">
        <v>134</v>
      </c>
      <c r="P45" s="174">
        <v>0</v>
      </c>
      <c r="Q45" s="172" t="s">
        <v>134</v>
      </c>
      <c r="R45" s="174">
        <v>0</v>
      </c>
      <c r="S45" s="172" t="s">
        <v>134</v>
      </c>
      <c r="T45" s="174">
        <v>0</v>
      </c>
      <c r="U45" s="172" t="s">
        <v>134</v>
      </c>
      <c r="V45" s="174">
        <v>0</v>
      </c>
      <c r="W45" s="172" t="s">
        <v>134</v>
      </c>
      <c r="X45" s="174">
        <v>0</v>
      </c>
      <c r="Y45" s="172" t="s">
        <v>134</v>
      </c>
      <c r="Z45" s="174">
        <v>0</v>
      </c>
      <c r="AA45" s="172" t="s">
        <v>134</v>
      </c>
      <c r="AB45" s="174">
        <v>0</v>
      </c>
      <c r="AC45" s="172" t="s">
        <v>134</v>
      </c>
      <c r="AD45" s="174">
        <v>0</v>
      </c>
      <c r="AE45" s="172" t="s">
        <v>134</v>
      </c>
      <c r="AF45" s="174">
        <v>0</v>
      </c>
      <c r="AG45" s="172" t="s">
        <v>134</v>
      </c>
      <c r="AH45" s="174">
        <v>0</v>
      </c>
      <c r="AI45" s="172" t="s">
        <v>134</v>
      </c>
      <c r="AJ45" s="174">
        <v>0</v>
      </c>
      <c r="AK45" s="172" t="s">
        <v>134</v>
      </c>
      <c r="AL45" s="174">
        <v>0</v>
      </c>
      <c r="AM45" s="172" t="s">
        <v>134</v>
      </c>
      <c r="AN45" s="174">
        <v>0</v>
      </c>
      <c r="AO45" s="172" t="s">
        <v>134</v>
      </c>
      <c r="AP45" s="174">
        <v>0</v>
      </c>
      <c r="AQ45" s="172" t="s">
        <v>134</v>
      </c>
      <c r="AR45" s="174">
        <v>0</v>
      </c>
      <c r="AS45" s="172" t="s">
        <v>134</v>
      </c>
      <c r="AT45" s="174">
        <v>0</v>
      </c>
      <c r="AU45" s="172" t="s">
        <v>134</v>
      </c>
      <c r="AV45" s="160">
        <f t="shared" ref="AV45:AV50" si="2">H45+L45+P45+T45+X45+AB45+AF45+AJ45+AN45+AR45</f>
        <v>0</v>
      </c>
      <c r="AW45" s="160">
        <f t="shared" ref="AW45:AW50" si="3">J45+N45+R45+V45+Z45+AD45+AH45+AL45+AP45+AT45</f>
        <v>0</v>
      </c>
      <c r="AX45" s="63"/>
      <c r="AY45" s="65"/>
    </row>
    <row r="46" spans="1:51" x14ac:dyDescent="0.25">
      <c r="A46" s="186" t="s">
        <v>298</v>
      </c>
      <c r="B46" s="62" t="s">
        <v>286</v>
      </c>
      <c r="C46" s="174">
        <v>0</v>
      </c>
      <c r="D46" s="174">
        <v>0</v>
      </c>
      <c r="E46" s="175"/>
      <c r="F46" s="175"/>
      <c r="G46" s="174">
        <v>0</v>
      </c>
      <c r="H46" s="174">
        <v>0</v>
      </c>
      <c r="I46" s="172" t="s">
        <v>134</v>
      </c>
      <c r="J46" s="174">
        <v>0</v>
      </c>
      <c r="K46" s="172" t="s">
        <v>134</v>
      </c>
      <c r="L46" s="174">
        <v>0</v>
      </c>
      <c r="M46" s="172" t="s">
        <v>134</v>
      </c>
      <c r="N46" s="174">
        <v>0</v>
      </c>
      <c r="O46" s="172" t="s">
        <v>134</v>
      </c>
      <c r="P46" s="174">
        <v>0</v>
      </c>
      <c r="Q46" s="172" t="s">
        <v>134</v>
      </c>
      <c r="R46" s="174">
        <v>0</v>
      </c>
      <c r="S46" s="172" t="s">
        <v>134</v>
      </c>
      <c r="T46" s="174">
        <v>0</v>
      </c>
      <c r="U46" s="172" t="s">
        <v>134</v>
      </c>
      <c r="V46" s="174">
        <v>0</v>
      </c>
      <c r="W46" s="172" t="s">
        <v>134</v>
      </c>
      <c r="X46" s="174">
        <v>0</v>
      </c>
      <c r="Y46" s="172" t="s">
        <v>134</v>
      </c>
      <c r="Z46" s="174">
        <v>0</v>
      </c>
      <c r="AA46" s="172" t="s">
        <v>134</v>
      </c>
      <c r="AB46" s="174">
        <v>0</v>
      </c>
      <c r="AC46" s="172" t="s">
        <v>134</v>
      </c>
      <c r="AD46" s="174">
        <v>0</v>
      </c>
      <c r="AE46" s="172" t="s">
        <v>134</v>
      </c>
      <c r="AF46" s="174">
        <v>0</v>
      </c>
      <c r="AG46" s="172" t="s">
        <v>134</v>
      </c>
      <c r="AH46" s="174">
        <v>0</v>
      </c>
      <c r="AI46" s="172" t="s">
        <v>134</v>
      </c>
      <c r="AJ46" s="174">
        <v>0</v>
      </c>
      <c r="AK46" s="172" t="s">
        <v>134</v>
      </c>
      <c r="AL46" s="174">
        <v>0</v>
      </c>
      <c r="AM46" s="172" t="s">
        <v>134</v>
      </c>
      <c r="AN46" s="174">
        <v>0</v>
      </c>
      <c r="AO46" s="172" t="s">
        <v>134</v>
      </c>
      <c r="AP46" s="174">
        <v>0</v>
      </c>
      <c r="AQ46" s="172" t="s">
        <v>134</v>
      </c>
      <c r="AR46" s="174">
        <v>0</v>
      </c>
      <c r="AS46" s="172" t="s">
        <v>134</v>
      </c>
      <c r="AT46" s="174">
        <v>0</v>
      </c>
      <c r="AU46" s="172" t="s">
        <v>134</v>
      </c>
      <c r="AV46" s="160">
        <f t="shared" si="2"/>
        <v>0</v>
      </c>
      <c r="AW46" s="160">
        <f t="shared" si="3"/>
        <v>0</v>
      </c>
      <c r="AX46" s="63"/>
      <c r="AY46" s="65"/>
    </row>
    <row r="47" spans="1:51" ht="31.5" x14ac:dyDescent="0.25">
      <c r="A47" s="186" t="s">
        <v>299</v>
      </c>
      <c r="B47" s="62" t="s">
        <v>288</v>
      </c>
      <c r="C47" s="174">
        <v>0</v>
      </c>
      <c r="D47" s="174">
        <v>0</v>
      </c>
      <c r="E47" s="176"/>
      <c r="F47" s="176"/>
      <c r="G47" s="174">
        <v>0</v>
      </c>
      <c r="H47" s="174">
        <v>0</v>
      </c>
      <c r="I47" s="172" t="s">
        <v>134</v>
      </c>
      <c r="J47" s="174">
        <v>0</v>
      </c>
      <c r="K47" s="172" t="s">
        <v>134</v>
      </c>
      <c r="L47" s="174">
        <v>0</v>
      </c>
      <c r="M47" s="172" t="s">
        <v>134</v>
      </c>
      <c r="N47" s="174">
        <v>0</v>
      </c>
      <c r="O47" s="172" t="s">
        <v>134</v>
      </c>
      <c r="P47" s="174">
        <v>0</v>
      </c>
      <c r="Q47" s="172" t="s">
        <v>134</v>
      </c>
      <c r="R47" s="174">
        <v>0</v>
      </c>
      <c r="S47" s="172" t="s">
        <v>134</v>
      </c>
      <c r="T47" s="174">
        <v>0</v>
      </c>
      <c r="U47" s="172" t="s">
        <v>134</v>
      </c>
      <c r="V47" s="174">
        <v>0</v>
      </c>
      <c r="W47" s="172" t="s">
        <v>134</v>
      </c>
      <c r="X47" s="174">
        <v>0</v>
      </c>
      <c r="Y47" s="172" t="s">
        <v>134</v>
      </c>
      <c r="Z47" s="174">
        <v>0</v>
      </c>
      <c r="AA47" s="172" t="s">
        <v>134</v>
      </c>
      <c r="AB47" s="174">
        <v>0</v>
      </c>
      <c r="AC47" s="172" t="s">
        <v>134</v>
      </c>
      <c r="AD47" s="174">
        <v>0</v>
      </c>
      <c r="AE47" s="172" t="s">
        <v>134</v>
      </c>
      <c r="AF47" s="174">
        <v>0</v>
      </c>
      <c r="AG47" s="172" t="s">
        <v>134</v>
      </c>
      <c r="AH47" s="174">
        <v>0</v>
      </c>
      <c r="AI47" s="172" t="s">
        <v>134</v>
      </c>
      <c r="AJ47" s="174">
        <v>0</v>
      </c>
      <c r="AK47" s="172" t="s">
        <v>134</v>
      </c>
      <c r="AL47" s="174">
        <v>0</v>
      </c>
      <c r="AM47" s="172" t="s">
        <v>134</v>
      </c>
      <c r="AN47" s="174">
        <v>0</v>
      </c>
      <c r="AO47" s="172" t="s">
        <v>134</v>
      </c>
      <c r="AP47" s="174">
        <v>0</v>
      </c>
      <c r="AQ47" s="172" t="s">
        <v>134</v>
      </c>
      <c r="AR47" s="174">
        <v>0</v>
      </c>
      <c r="AS47" s="172" t="s">
        <v>134</v>
      </c>
      <c r="AT47" s="174">
        <v>0</v>
      </c>
      <c r="AU47" s="172" t="s">
        <v>134</v>
      </c>
      <c r="AV47" s="160">
        <f t="shared" si="2"/>
        <v>0</v>
      </c>
      <c r="AW47" s="160">
        <f t="shared" si="3"/>
        <v>0</v>
      </c>
      <c r="AX47" s="63"/>
      <c r="AY47" s="65"/>
    </row>
    <row r="48" spans="1:51" ht="31.5" x14ac:dyDescent="0.25">
      <c r="A48" s="186" t="s">
        <v>300</v>
      </c>
      <c r="B48" s="62" t="s">
        <v>290</v>
      </c>
      <c r="C48" s="174">
        <v>0</v>
      </c>
      <c r="D48" s="174">
        <v>0</v>
      </c>
      <c r="E48" s="176"/>
      <c r="F48" s="176"/>
      <c r="G48" s="174">
        <v>0</v>
      </c>
      <c r="H48" s="174">
        <v>0</v>
      </c>
      <c r="I48" s="172" t="s">
        <v>134</v>
      </c>
      <c r="J48" s="174">
        <v>0</v>
      </c>
      <c r="K48" s="172" t="s">
        <v>134</v>
      </c>
      <c r="L48" s="174">
        <v>0</v>
      </c>
      <c r="M48" s="172" t="s">
        <v>134</v>
      </c>
      <c r="N48" s="174">
        <v>0</v>
      </c>
      <c r="O48" s="172" t="s">
        <v>134</v>
      </c>
      <c r="P48" s="174">
        <v>0</v>
      </c>
      <c r="Q48" s="172" t="s">
        <v>134</v>
      </c>
      <c r="R48" s="174">
        <v>0</v>
      </c>
      <c r="S48" s="172" t="s">
        <v>134</v>
      </c>
      <c r="T48" s="174">
        <v>0</v>
      </c>
      <c r="U48" s="172" t="s">
        <v>134</v>
      </c>
      <c r="V48" s="174">
        <v>0</v>
      </c>
      <c r="W48" s="172" t="s">
        <v>134</v>
      </c>
      <c r="X48" s="174">
        <v>0</v>
      </c>
      <c r="Y48" s="172" t="s">
        <v>134</v>
      </c>
      <c r="Z48" s="174">
        <v>0</v>
      </c>
      <c r="AA48" s="172" t="s">
        <v>134</v>
      </c>
      <c r="AB48" s="174">
        <v>0</v>
      </c>
      <c r="AC48" s="172" t="s">
        <v>134</v>
      </c>
      <c r="AD48" s="174">
        <v>0</v>
      </c>
      <c r="AE48" s="172" t="s">
        <v>134</v>
      </c>
      <c r="AF48" s="174">
        <v>0</v>
      </c>
      <c r="AG48" s="172" t="s">
        <v>134</v>
      </c>
      <c r="AH48" s="174">
        <v>0</v>
      </c>
      <c r="AI48" s="172" t="s">
        <v>134</v>
      </c>
      <c r="AJ48" s="174">
        <v>0</v>
      </c>
      <c r="AK48" s="172" t="s">
        <v>134</v>
      </c>
      <c r="AL48" s="174">
        <v>0</v>
      </c>
      <c r="AM48" s="172" t="s">
        <v>134</v>
      </c>
      <c r="AN48" s="174">
        <v>0</v>
      </c>
      <c r="AO48" s="172" t="s">
        <v>134</v>
      </c>
      <c r="AP48" s="174">
        <v>0</v>
      </c>
      <c r="AQ48" s="172" t="s">
        <v>134</v>
      </c>
      <c r="AR48" s="174">
        <v>0</v>
      </c>
      <c r="AS48" s="172" t="s">
        <v>134</v>
      </c>
      <c r="AT48" s="174">
        <v>0</v>
      </c>
      <c r="AU48" s="172" t="s">
        <v>134</v>
      </c>
      <c r="AV48" s="160">
        <f t="shared" si="2"/>
        <v>0</v>
      </c>
      <c r="AW48" s="160">
        <f t="shared" si="3"/>
        <v>0</v>
      </c>
      <c r="AX48" s="63"/>
      <c r="AY48" s="65"/>
    </row>
    <row r="49" spans="1:54" x14ac:dyDescent="0.25">
      <c r="A49" s="186" t="s">
        <v>301</v>
      </c>
      <c r="B49" s="62" t="s">
        <v>292</v>
      </c>
      <c r="C49" s="174">
        <v>0</v>
      </c>
      <c r="D49" s="174">
        <v>0</v>
      </c>
      <c r="E49" s="176"/>
      <c r="F49" s="176"/>
      <c r="G49" s="174">
        <v>0</v>
      </c>
      <c r="H49" s="174">
        <v>0</v>
      </c>
      <c r="I49" s="172" t="s">
        <v>134</v>
      </c>
      <c r="J49" s="174">
        <v>0</v>
      </c>
      <c r="K49" s="172" t="s">
        <v>134</v>
      </c>
      <c r="L49" s="174">
        <v>0</v>
      </c>
      <c r="M49" s="172" t="s">
        <v>134</v>
      </c>
      <c r="N49" s="174">
        <v>0</v>
      </c>
      <c r="O49" s="172" t="s">
        <v>134</v>
      </c>
      <c r="P49" s="174">
        <v>0</v>
      </c>
      <c r="Q49" s="172" t="s">
        <v>134</v>
      </c>
      <c r="R49" s="174">
        <v>0</v>
      </c>
      <c r="S49" s="172" t="s">
        <v>134</v>
      </c>
      <c r="T49" s="174">
        <v>0</v>
      </c>
      <c r="U49" s="172" t="s">
        <v>134</v>
      </c>
      <c r="V49" s="174">
        <v>0</v>
      </c>
      <c r="W49" s="172" t="s">
        <v>134</v>
      </c>
      <c r="X49" s="174">
        <v>0</v>
      </c>
      <c r="Y49" s="172" t="s">
        <v>134</v>
      </c>
      <c r="Z49" s="174">
        <v>0</v>
      </c>
      <c r="AA49" s="172" t="s">
        <v>134</v>
      </c>
      <c r="AB49" s="174">
        <v>0</v>
      </c>
      <c r="AC49" s="172" t="s">
        <v>134</v>
      </c>
      <c r="AD49" s="174">
        <v>0</v>
      </c>
      <c r="AE49" s="172" t="s">
        <v>134</v>
      </c>
      <c r="AF49" s="174">
        <v>0</v>
      </c>
      <c r="AG49" s="172" t="s">
        <v>134</v>
      </c>
      <c r="AH49" s="174">
        <v>0</v>
      </c>
      <c r="AI49" s="172" t="s">
        <v>134</v>
      </c>
      <c r="AJ49" s="174">
        <v>0</v>
      </c>
      <c r="AK49" s="172" t="s">
        <v>134</v>
      </c>
      <c r="AL49" s="174">
        <v>0</v>
      </c>
      <c r="AM49" s="172" t="s">
        <v>134</v>
      </c>
      <c r="AN49" s="174">
        <v>0</v>
      </c>
      <c r="AO49" s="172" t="s">
        <v>134</v>
      </c>
      <c r="AP49" s="174">
        <v>0</v>
      </c>
      <c r="AQ49" s="172" t="s">
        <v>134</v>
      </c>
      <c r="AR49" s="174">
        <v>0</v>
      </c>
      <c r="AS49" s="172" t="s">
        <v>134</v>
      </c>
      <c r="AT49" s="174">
        <v>0</v>
      </c>
      <c r="AU49" s="172" t="s">
        <v>134</v>
      </c>
      <c r="AV49" s="160">
        <f t="shared" si="2"/>
        <v>0</v>
      </c>
      <c r="AW49" s="160">
        <f t="shared" si="3"/>
        <v>0</v>
      </c>
      <c r="AX49" s="63"/>
      <c r="AY49" s="65"/>
    </row>
    <row r="50" spans="1:54" ht="18.75" x14ac:dyDescent="0.25">
      <c r="A50" s="186" t="s">
        <v>302</v>
      </c>
      <c r="B50" s="66" t="s">
        <v>465</v>
      </c>
      <c r="C50" s="174">
        <v>1.046</v>
      </c>
      <c r="D50" s="174">
        <v>1.046</v>
      </c>
      <c r="E50" s="175"/>
      <c r="F50" s="175"/>
      <c r="G50" s="174">
        <v>0</v>
      </c>
      <c r="H50" s="174">
        <v>0</v>
      </c>
      <c r="I50" s="172" t="s">
        <v>134</v>
      </c>
      <c r="J50" s="174">
        <v>0</v>
      </c>
      <c r="K50" s="172" t="s">
        <v>134</v>
      </c>
      <c r="L50" s="174">
        <v>0</v>
      </c>
      <c r="M50" s="172" t="s">
        <v>134</v>
      </c>
      <c r="N50" s="174">
        <v>0</v>
      </c>
      <c r="O50" s="172" t="s">
        <v>134</v>
      </c>
      <c r="P50" s="174">
        <v>0</v>
      </c>
      <c r="Q50" s="172" t="s">
        <v>134</v>
      </c>
      <c r="R50" s="174">
        <v>0</v>
      </c>
      <c r="S50" s="172" t="s">
        <v>134</v>
      </c>
      <c r="T50" s="174">
        <v>1.046</v>
      </c>
      <c r="U50" s="172">
        <v>4</v>
      </c>
      <c r="V50" s="174">
        <v>1.046</v>
      </c>
      <c r="W50" s="172">
        <v>3</v>
      </c>
      <c r="X50" s="174">
        <v>0</v>
      </c>
      <c r="Y50" s="172" t="s">
        <v>134</v>
      </c>
      <c r="Z50" s="174">
        <v>0</v>
      </c>
      <c r="AA50" s="172" t="s">
        <v>134</v>
      </c>
      <c r="AB50" s="174">
        <v>0</v>
      </c>
      <c r="AC50" s="172" t="s">
        <v>134</v>
      </c>
      <c r="AD50" s="174">
        <v>0</v>
      </c>
      <c r="AE50" s="172" t="s">
        <v>134</v>
      </c>
      <c r="AF50" s="174">
        <v>0</v>
      </c>
      <c r="AG50" s="172" t="s">
        <v>134</v>
      </c>
      <c r="AH50" s="174">
        <v>0</v>
      </c>
      <c r="AI50" s="172" t="s">
        <v>134</v>
      </c>
      <c r="AJ50" s="174">
        <v>0</v>
      </c>
      <c r="AK50" s="172" t="s">
        <v>134</v>
      </c>
      <c r="AL50" s="174">
        <v>0</v>
      </c>
      <c r="AM50" s="172" t="s">
        <v>134</v>
      </c>
      <c r="AN50" s="174">
        <v>0</v>
      </c>
      <c r="AO50" s="172" t="s">
        <v>134</v>
      </c>
      <c r="AP50" s="174">
        <v>0</v>
      </c>
      <c r="AQ50" s="172" t="s">
        <v>134</v>
      </c>
      <c r="AR50" s="174">
        <v>0</v>
      </c>
      <c r="AS50" s="172" t="s">
        <v>134</v>
      </c>
      <c r="AT50" s="174">
        <v>0</v>
      </c>
      <c r="AU50" s="172" t="s">
        <v>134</v>
      </c>
      <c r="AV50" s="160">
        <f t="shared" si="2"/>
        <v>1.046</v>
      </c>
      <c r="AW50" s="160">
        <f t="shared" si="3"/>
        <v>1.046</v>
      </c>
      <c r="AX50" s="63"/>
      <c r="AY50" s="65"/>
    </row>
    <row r="51" spans="1:54" ht="35.25" customHeight="1" x14ac:dyDescent="0.25">
      <c r="A51" s="185" t="s">
        <v>445</v>
      </c>
      <c r="B51" s="61" t="s">
        <v>303</v>
      </c>
      <c r="C51" s="163"/>
      <c r="D51" s="164"/>
      <c r="E51" s="166"/>
      <c r="F51" s="166"/>
      <c r="G51" s="164"/>
      <c r="H51" s="163"/>
      <c r="I51" s="172"/>
      <c r="J51" s="163"/>
      <c r="K51" s="172"/>
      <c r="L51" s="163"/>
      <c r="M51" s="167"/>
      <c r="N51" s="163"/>
      <c r="O51" s="167"/>
      <c r="P51" s="163"/>
      <c r="Q51" s="172"/>
      <c r="R51" s="163"/>
      <c r="S51" s="168"/>
      <c r="T51" s="164"/>
      <c r="U51" s="168"/>
      <c r="V51" s="164"/>
      <c r="W51" s="168"/>
      <c r="X51" s="164"/>
      <c r="Y51" s="168"/>
      <c r="Z51" s="164"/>
      <c r="AA51" s="168"/>
      <c r="AB51" s="164"/>
      <c r="AC51" s="172"/>
      <c r="AD51" s="164"/>
      <c r="AE51" s="168"/>
      <c r="AF51" s="164"/>
      <c r="AG51" s="168"/>
      <c r="AH51" s="164"/>
      <c r="AI51" s="168"/>
      <c r="AJ51" s="164"/>
      <c r="AK51" s="168"/>
      <c r="AL51" s="164"/>
      <c r="AM51" s="168"/>
      <c r="AN51" s="164"/>
      <c r="AO51" s="172"/>
      <c r="AP51" s="164"/>
      <c r="AQ51" s="168"/>
      <c r="AR51" s="164"/>
      <c r="AS51" s="168"/>
      <c r="AT51" s="164"/>
      <c r="AU51" s="168"/>
      <c r="AV51" s="160"/>
      <c r="AW51" s="160"/>
      <c r="AX51" s="63"/>
      <c r="AY51" s="65"/>
    </row>
    <row r="52" spans="1:54" s="69" customFormat="1" x14ac:dyDescent="0.25">
      <c r="A52" s="67" t="s">
        <v>304</v>
      </c>
      <c r="B52" s="67" t="s">
        <v>305</v>
      </c>
      <c r="C52" s="177">
        <f>C30</f>
        <v>0.15125</v>
      </c>
      <c r="D52" s="177">
        <f>D30</f>
        <v>0.15125</v>
      </c>
      <c r="E52" s="178"/>
      <c r="F52" s="178"/>
      <c r="G52" s="174">
        <v>0</v>
      </c>
      <c r="H52" s="174">
        <v>0</v>
      </c>
      <c r="I52" s="172" t="s">
        <v>134</v>
      </c>
      <c r="J52" s="174">
        <v>0</v>
      </c>
      <c r="K52" s="172" t="s">
        <v>134</v>
      </c>
      <c r="L52" s="177">
        <v>0</v>
      </c>
      <c r="M52" s="172" t="s">
        <v>134</v>
      </c>
      <c r="N52" s="174">
        <v>0</v>
      </c>
      <c r="O52" s="172" t="s">
        <v>134</v>
      </c>
      <c r="P52" s="174">
        <v>0</v>
      </c>
      <c r="Q52" s="172" t="s">
        <v>134</v>
      </c>
      <c r="R52" s="174">
        <v>0</v>
      </c>
      <c r="S52" s="172" t="s">
        <v>134</v>
      </c>
      <c r="T52" s="174">
        <v>0.15125</v>
      </c>
      <c r="U52" s="172">
        <v>4</v>
      </c>
      <c r="V52" s="174">
        <v>0.15125</v>
      </c>
      <c r="W52" s="172">
        <v>3</v>
      </c>
      <c r="X52" s="174">
        <v>0</v>
      </c>
      <c r="Y52" s="172" t="s">
        <v>134</v>
      </c>
      <c r="Z52" s="174">
        <v>0</v>
      </c>
      <c r="AA52" s="172" t="s">
        <v>134</v>
      </c>
      <c r="AB52" s="174">
        <v>0</v>
      </c>
      <c r="AC52" s="172" t="s">
        <v>134</v>
      </c>
      <c r="AD52" s="174">
        <v>0</v>
      </c>
      <c r="AE52" s="172" t="s">
        <v>134</v>
      </c>
      <c r="AF52" s="174">
        <v>0</v>
      </c>
      <c r="AG52" s="172" t="s">
        <v>134</v>
      </c>
      <c r="AH52" s="174">
        <v>0</v>
      </c>
      <c r="AI52" s="172" t="s">
        <v>134</v>
      </c>
      <c r="AJ52" s="174">
        <v>0</v>
      </c>
      <c r="AK52" s="172" t="s">
        <v>134</v>
      </c>
      <c r="AL52" s="174">
        <v>0</v>
      </c>
      <c r="AM52" s="172" t="s">
        <v>134</v>
      </c>
      <c r="AN52" s="174">
        <v>0</v>
      </c>
      <c r="AO52" s="172" t="s">
        <v>134</v>
      </c>
      <c r="AP52" s="174">
        <v>0</v>
      </c>
      <c r="AQ52" s="172" t="s">
        <v>134</v>
      </c>
      <c r="AR52" s="174">
        <v>0</v>
      </c>
      <c r="AS52" s="172" t="s">
        <v>134</v>
      </c>
      <c r="AT52" s="174">
        <v>0</v>
      </c>
      <c r="AU52" s="172" t="s">
        <v>134</v>
      </c>
      <c r="AV52" s="160">
        <f>H52+L52+P52+T52+X52+AB52+AF52+AJ52+AN52+AR52</f>
        <v>0.15125</v>
      </c>
      <c r="AW52" s="160">
        <f>J52+N52+R52+V52+Z52+AD52+AH52+AL52+AP52+AT52</f>
        <v>0.15125</v>
      </c>
      <c r="AX52" s="68"/>
      <c r="AY52" s="68"/>
    </row>
    <row r="53" spans="1:54" ht="47.25" x14ac:dyDescent="0.25">
      <c r="A53" s="186" t="s">
        <v>306</v>
      </c>
      <c r="B53" s="62" t="s">
        <v>307</v>
      </c>
      <c r="C53" s="177">
        <f t="shared" ref="C53:C55" si="4">C44</f>
        <v>0</v>
      </c>
      <c r="D53" s="177">
        <f>D44</f>
        <v>0</v>
      </c>
      <c r="E53" s="176"/>
      <c r="F53" s="176"/>
      <c r="G53" s="177">
        <f t="shared" ref="G53:H55" si="5">G44</f>
        <v>0</v>
      </c>
      <c r="H53" s="177">
        <f t="shared" si="5"/>
        <v>0</v>
      </c>
      <c r="I53" s="172" t="s">
        <v>134</v>
      </c>
      <c r="J53" s="177">
        <f>J44</f>
        <v>0</v>
      </c>
      <c r="K53" s="172" t="s">
        <v>134</v>
      </c>
      <c r="L53" s="177">
        <f>L45</f>
        <v>0</v>
      </c>
      <c r="M53" s="172" t="s">
        <v>134</v>
      </c>
      <c r="N53" s="177">
        <f>N44</f>
        <v>0</v>
      </c>
      <c r="O53" s="172" t="s">
        <v>134</v>
      </c>
      <c r="P53" s="177">
        <f>P44</f>
        <v>0</v>
      </c>
      <c r="Q53" s="172" t="s">
        <v>134</v>
      </c>
      <c r="R53" s="177">
        <f>R44</f>
        <v>0</v>
      </c>
      <c r="S53" s="172" t="s">
        <v>134</v>
      </c>
      <c r="T53" s="177">
        <f>T44</f>
        <v>0</v>
      </c>
      <c r="U53" s="172" t="s">
        <v>134</v>
      </c>
      <c r="V53" s="177">
        <f>V44</f>
        <v>0</v>
      </c>
      <c r="W53" s="172" t="s">
        <v>134</v>
      </c>
      <c r="X53" s="177">
        <f>X44</f>
        <v>0</v>
      </c>
      <c r="Y53" s="172" t="s">
        <v>134</v>
      </c>
      <c r="Z53" s="177">
        <f>Z44</f>
        <v>0</v>
      </c>
      <c r="AA53" s="172" t="s">
        <v>134</v>
      </c>
      <c r="AB53" s="177">
        <f>AB44</f>
        <v>0</v>
      </c>
      <c r="AC53" s="172" t="s">
        <v>134</v>
      </c>
      <c r="AD53" s="177">
        <f>AD44</f>
        <v>0</v>
      </c>
      <c r="AE53" s="172" t="s">
        <v>134</v>
      </c>
      <c r="AF53" s="177">
        <f>AF44</f>
        <v>0</v>
      </c>
      <c r="AG53" s="172" t="s">
        <v>134</v>
      </c>
      <c r="AH53" s="177">
        <f>AH44</f>
        <v>0</v>
      </c>
      <c r="AI53" s="172" t="s">
        <v>134</v>
      </c>
      <c r="AJ53" s="177">
        <f>AJ44</f>
        <v>0</v>
      </c>
      <c r="AK53" s="172" t="s">
        <v>134</v>
      </c>
      <c r="AL53" s="177">
        <f>AL44</f>
        <v>0</v>
      </c>
      <c r="AM53" s="172" t="s">
        <v>134</v>
      </c>
      <c r="AN53" s="177">
        <f>AN44</f>
        <v>0</v>
      </c>
      <c r="AO53" s="172" t="s">
        <v>134</v>
      </c>
      <c r="AP53" s="177">
        <f>AP44</f>
        <v>0</v>
      </c>
      <c r="AQ53" s="172" t="s">
        <v>134</v>
      </c>
      <c r="AR53" s="177">
        <f>AR44</f>
        <v>0</v>
      </c>
      <c r="AS53" s="172" t="s">
        <v>134</v>
      </c>
      <c r="AT53" s="177">
        <f>AT44</f>
        <v>0</v>
      </c>
      <c r="AU53" s="172" t="s">
        <v>134</v>
      </c>
      <c r="AV53" s="164">
        <f t="shared" ref="AV53:AV57" si="6">H53+L53+P53+T53+X53+AB53+AF53+AJ53+AN53+AR53</f>
        <v>0</v>
      </c>
      <c r="AW53" s="164">
        <f t="shared" ref="AW53:AW57" si="7">J53+N53+R53+V53+Z53+AD53+AH53+AL53+AP53+AT53</f>
        <v>0</v>
      </c>
      <c r="AX53" s="63" t="s">
        <v>466</v>
      </c>
      <c r="AY53" s="65" t="e">
        <f>AW53-AW60</f>
        <v>#VALUE!</v>
      </c>
      <c r="AZ53" s="39" t="e">
        <f>CONCATENATE(AY53,AX53,B53)</f>
        <v>#VALUE!</v>
      </c>
      <c r="BA53" s="39" t="e">
        <f>CONCATENATE(AZ53,BB53,AZ54,BB53,AZ55,BB53,AZ56,BB53,AZ57)</f>
        <v>#VALUE!</v>
      </c>
      <c r="BB53" s="70" t="s">
        <v>467</v>
      </c>
    </row>
    <row r="54" spans="1:54" x14ac:dyDescent="0.25">
      <c r="A54" s="186" t="s">
        <v>308</v>
      </c>
      <c r="B54" s="66" t="s">
        <v>309</v>
      </c>
      <c r="C54" s="177">
        <f t="shared" si="4"/>
        <v>0</v>
      </c>
      <c r="D54" s="177">
        <f>D45</f>
        <v>0</v>
      </c>
      <c r="E54" s="175"/>
      <c r="F54" s="175"/>
      <c r="G54" s="177">
        <f t="shared" si="5"/>
        <v>0</v>
      </c>
      <c r="H54" s="177">
        <f t="shared" si="5"/>
        <v>0</v>
      </c>
      <c r="I54" s="172" t="s">
        <v>134</v>
      </c>
      <c r="J54" s="177">
        <f>J45</f>
        <v>0</v>
      </c>
      <c r="K54" s="172" t="s">
        <v>134</v>
      </c>
      <c r="L54" s="177">
        <f>L45</f>
        <v>0</v>
      </c>
      <c r="M54" s="172" t="s">
        <v>134</v>
      </c>
      <c r="N54" s="177">
        <f>N45</f>
        <v>0</v>
      </c>
      <c r="O54" s="172" t="s">
        <v>134</v>
      </c>
      <c r="P54" s="177">
        <f>P45</f>
        <v>0</v>
      </c>
      <c r="Q54" s="172" t="s">
        <v>134</v>
      </c>
      <c r="R54" s="177">
        <f>R45</f>
        <v>0</v>
      </c>
      <c r="S54" s="172" t="s">
        <v>134</v>
      </c>
      <c r="T54" s="177">
        <f>T45</f>
        <v>0</v>
      </c>
      <c r="U54" s="172" t="s">
        <v>134</v>
      </c>
      <c r="V54" s="177">
        <f>V45</f>
        <v>0</v>
      </c>
      <c r="W54" s="172" t="s">
        <v>134</v>
      </c>
      <c r="X54" s="177">
        <f>X45</f>
        <v>0</v>
      </c>
      <c r="Y54" s="172" t="s">
        <v>134</v>
      </c>
      <c r="Z54" s="177">
        <f>Z45</f>
        <v>0</v>
      </c>
      <c r="AA54" s="172" t="s">
        <v>134</v>
      </c>
      <c r="AB54" s="177">
        <f>AB45</f>
        <v>0</v>
      </c>
      <c r="AC54" s="172" t="s">
        <v>134</v>
      </c>
      <c r="AD54" s="177">
        <f>AD45</f>
        <v>0</v>
      </c>
      <c r="AE54" s="172" t="s">
        <v>134</v>
      </c>
      <c r="AF54" s="177">
        <f>AF45</f>
        <v>0</v>
      </c>
      <c r="AG54" s="172" t="s">
        <v>134</v>
      </c>
      <c r="AH54" s="177">
        <f>AH45</f>
        <v>0</v>
      </c>
      <c r="AI54" s="172" t="s">
        <v>134</v>
      </c>
      <c r="AJ54" s="177">
        <f>AJ45</f>
        <v>0</v>
      </c>
      <c r="AK54" s="172" t="s">
        <v>134</v>
      </c>
      <c r="AL54" s="177">
        <f>AL45</f>
        <v>0</v>
      </c>
      <c r="AM54" s="172" t="s">
        <v>134</v>
      </c>
      <c r="AN54" s="177">
        <f>AN45</f>
        <v>0</v>
      </c>
      <c r="AO54" s="172" t="s">
        <v>134</v>
      </c>
      <c r="AP54" s="177">
        <f>AP45</f>
        <v>0</v>
      </c>
      <c r="AQ54" s="172" t="s">
        <v>134</v>
      </c>
      <c r="AR54" s="177">
        <f>AR45</f>
        <v>0</v>
      </c>
      <c r="AS54" s="172" t="s">
        <v>134</v>
      </c>
      <c r="AT54" s="177">
        <f>AT45</f>
        <v>0</v>
      </c>
      <c r="AU54" s="172" t="s">
        <v>134</v>
      </c>
      <c r="AV54" s="164">
        <f t="shared" si="6"/>
        <v>0</v>
      </c>
      <c r="AW54" s="164">
        <f t="shared" si="7"/>
        <v>0</v>
      </c>
      <c r="AX54" s="63" t="s">
        <v>466</v>
      </c>
      <c r="AY54" s="65" t="e">
        <f t="shared" ref="AY54:AY57" si="8">AW54-AW61</f>
        <v>#VALUE!</v>
      </c>
      <c r="AZ54" s="39" t="e">
        <f t="shared" ref="AZ54:AZ57" si="9">CONCATENATE(AY54,AX54,B54)</f>
        <v>#VALUE!</v>
      </c>
    </row>
    <row r="55" spans="1:54" x14ac:dyDescent="0.25">
      <c r="A55" s="186" t="s">
        <v>310</v>
      </c>
      <c r="B55" s="66" t="s">
        <v>311</v>
      </c>
      <c r="C55" s="177">
        <f t="shared" si="4"/>
        <v>0</v>
      </c>
      <c r="D55" s="177">
        <f>D46</f>
        <v>0</v>
      </c>
      <c r="E55" s="175"/>
      <c r="F55" s="175"/>
      <c r="G55" s="177">
        <f t="shared" si="5"/>
        <v>0</v>
      </c>
      <c r="H55" s="177">
        <f t="shared" si="5"/>
        <v>0</v>
      </c>
      <c r="I55" s="172" t="s">
        <v>134</v>
      </c>
      <c r="J55" s="177">
        <f>J46</f>
        <v>0</v>
      </c>
      <c r="K55" s="172" t="s">
        <v>134</v>
      </c>
      <c r="L55" s="177">
        <f>L46</f>
        <v>0</v>
      </c>
      <c r="M55" s="172" t="s">
        <v>134</v>
      </c>
      <c r="N55" s="177">
        <f>N46</f>
        <v>0</v>
      </c>
      <c r="O55" s="172" t="s">
        <v>134</v>
      </c>
      <c r="P55" s="177">
        <f>P46</f>
        <v>0</v>
      </c>
      <c r="Q55" s="172" t="s">
        <v>134</v>
      </c>
      <c r="R55" s="177">
        <f>R46</f>
        <v>0</v>
      </c>
      <c r="S55" s="172" t="s">
        <v>134</v>
      </c>
      <c r="T55" s="177">
        <f>T46</f>
        <v>0</v>
      </c>
      <c r="U55" s="172" t="s">
        <v>134</v>
      </c>
      <c r="V55" s="177">
        <f>V46</f>
        <v>0</v>
      </c>
      <c r="W55" s="172" t="s">
        <v>134</v>
      </c>
      <c r="X55" s="177">
        <f>X46</f>
        <v>0</v>
      </c>
      <c r="Y55" s="172" t="s">
        <v>134</v>
      </c>
      <c r="Z55" s="177">
        <f>Z46</f>
        <v>0</v>
      </c>
      <c r="AA55" s="172" t="s">
        <v>134</v>
      </c>
      <c r="AB55" s="177">
        <f>AB46</f>
        <v>0</v>
      </c>
      <c r="AC55" s="172" t="s">
        <v>134</v>
      </c>
      <c r="AD55" s="177">
        <f>AD46</f>
        <v>0</v>
      </c>
      <c r="AE55" s="172" t="s">
        <v>134</v>
      </c>
      <c r="AF55" s="177">
        <f>AF46</f>
        <v>0</v>
      </c>
      <c r="AG55" s="172" t="s">
        <v>134</v>
      </c>
      <c r="AH55" s="177">
        <f>AH46</f>
        <v>0</v>
      </c>
      <c r="AI55" s="172" t="s">
        <v>134</v>
      </c>
      <c r="AJ55" s="177">
        <f>AJ46</f>
        <v>0</v>
      </c>
      <c r="AK55" s="172" t="s">
        <v>134</v>
      </c>
      <c r="AL55" s="177">
        <f>AL46</f>
        <v>0</v>
      </c>
      <c r="AM55" s="172" t="s">
        <v>134</v>
      </c>
      <c r="AN55" s="177">
        <f>AN46</f>
        <v>0</v>
      </c>
      <c r="AO55" s="172" t="s">
        <v>134</v>
      </c>
      <c r="AP55" s="177">
        <f>AP46</f>
        <v>0</v>
      </c>
      <c r="AQ55" s="172" t="s">
        <v>134</v>
      </c>
      <c r="AR55" s="177">
        <f>AR46</f>
        <v>0</v>
      </c>
      <c r="AS55" s="172" t="s">
        <v>134</v>
      </c>
      <c r="AT55" s="177">
        <f>AT46</f>
        <v>0</v>
      </c>
      <c r="AU55" s="172" t="s">
        <v>134</v>
      </c>
      <c r="AV55" s="164">
        <f t="shared" si="6"/>
        <v>0</v>
      </c>
      <c r="AW55" s="164">
        <f t="shared" si="7"/>
        <v>0</v>
      </c>
      <c r="AX55" s="63" t="s">
        <v>466</v>
      </c>
      <c r="AY55" s="65" t="e">
        <f t="shared" si="8"/>
        <v>#VALUE!</v>
      </c>
      <c r="AZ55" s="39" t="e">
        <f t="shared" si="9"/>
        <v>#VALUE!</v>
      </c>
    </row>
    <row r="56" spans="1:54" x14ac:dyDescent="0.25">
      <c r="A56" s="186" t="s">
        <v>312</v>
      </c>
      <c r="B56" s="66" t="s">
        <v>313</v>
      </c>
      <c r="C56" s="177">
        <f>C47+C48+C49</f>
        <v>0</v>
      </c>
      <c r="D56" s="177">
        <f>D47+D48+D49</f>
        <v>0</v>
      </c>
      <c r="E56" s="175"/>
      <c r="F56" s="175"/>
      <c r="G56" s="177">
        <f>G47+G48+G49</f>
        <v>0</v>
      </c>
      <c r="H56" s="177">
        <f>H47+H48+H49</f>
        <v>0</v>
      </c>
      <c r="I56" s="172" t="s">
        <v>134</v>
      </c>
      <c r="J56" s="177">
        <f>J47+J48+J49</f>
        <v>0</v>
      </c>
      <c r="K56" s="172" t="s">
        <v>134</v>
      </c>
      <c r="L56" s="177">
        <f>L47+L48+L49</f>
        <v>0</v>
      </c>
      <c r="M56" s="172" t="s">
        <v>134</v>
      </c>
      <c r="N56" s="177">
        <f>N47+N48+N49</f>
        <v>0</v>
      </c>
      <c r="O56" s="172" t="s">
        <v>134</v>
      </c>
      <c r="P56" s="177">
        <f>P47+P48+P49</f>
        <v>0</v>
      </c>
      <c r="Q56" s="172" t="s">
        <v>134</v>
      </c>
      <c r="R56" s="177">
        <f>R47+R48+R49</f>
        <v>0</v>
      </c>
      <c r="S56" s="172" t="s">
        <v>134</v>
      </c>
      <c r="T56" s="177">
        <f>T47+T48+T49</f>
        <v>0</v>
      </c>
      <c r="U56" s="172" t="s">
        <v>134</v>
      </c>
      <c r="V56" s="177">
        <f>V47+V48+V49</f>
        <v>0</v>
      </c>
      <c r="W56" s="172" t="s">
        <v>134</v>
      </c>
      <c r="X56" s="177">
        <f>X47+X48+X49</f>
        <v>0</v>
      </c>
      <c r="Y56" s="172" t="s">
        <v>134</v>
      </c>
      <c r="Z56" s="177">
        <f>Z47+Z48+Z49</f>
        <v>0</v>
      </c>
      <c r="AA56" s="172" t="s">
        <v>134</v>
      </c>
      <c r="AB56" s="177">
        <f>AB47+AB48+AB49</f>
        <v>0</v>
      </c>
      <c r="AC56" s="172" t="s">
        <v>134</v>
      </c>
      <c r="AD56" s="177">
        <f>AD47+AD48+AD49</f>
        <v>0</v>
      </c>
      <c r="AE56" s="172" t="s">
        <v>134</v>
      </c>
      <c r="AF56" s="177">
        <f>AF47+AF48+AF49</f>
        <v>0</v>
      </c>
      <c r="AG56" s="172" t="s">
        <v>134</v>
      </c>
      <c r="AH56" s="177">
        <f>AH47+AH48+AH49</f>
        <v>0</v>
      </c>
      <c r="AI56" s="172" t="s">
        <v>134</v>
      </c>
      <c r="AJ56" s="177">
        <f>AJ47+AJ48+AJ49</f>
        <v>0</v>
      </c>
      <c r="AK56" s="172" t="s">
        <v>134</v>
      </c>
      <c r="AL56" s="177">
        <f>AL47+AL48+AL49</f>
        <v>0</v>
      </c>
      <c r="AM56" s="172" t="s">
        <v>134</v>
      </c>
      <c r="AN56" s="177">
        <f>AN47+AN48+AN49</f>
        <v>0</v>
      </c>
      <c r="AO56" s="172" t="s">
        <v>134</v>
      </c>
      <c r="AP56" s="177">
        <f>AP47+AP48+AP49</f>
        <v>0</v>
      </c>
      <c r="AQ56" s="172" t="s">
        <v>134</v>
      </c>
      <c r="AR56" s="177">
        <f>AR47+AR48+AR49</f>
        <v>0</v>
      </c>
      <c r="AS56" s="172" t="s">
        <v>134</v>
      </c>
      <c r="AT56" s="177">
        <f>AT47+AT48+AT49</f>
        <v>0</v>
      </c>
      <c r="AU56" s="172" t="s">
        <v>134</v>
      </c>
      <c r="AV56" s="164">
        <f t="shared" si="6"/>
        <v>0</v>
      </c>
      <c r="AW56" s="164">
        <f t="shared" si="7"/>
        <v>0</v>
      </c>
      <c r="AX56" s="63" t="s">
        <v>466</v>
      </c>
      <c r="AY56" s="65" t="e">
        <f t="shared" si="8"/>
        <v>#VALUE!</v>
      </c>
      <c r="AZ56" s="39" t="e">
        <f t="shared" si="9"/>
        <v>#VALUE!</v>
      </c>
    </row>
    <row r="57" spans="1:54" ht="18.75" x14ac:dyDescent="0.25">
      <c r="A57" s="186" t="s">
        <v>314</v>
      </c>
      <c r="B57" s="66" t="s">
        <v>468</v>
      </c>
      <c r="C57" s="177">
        <f>C50</f>
        <v>1.046</v>
      </c>
      <c r="D57" s="177">
        <f>D50</f>
        <v>1.046</v>
      </c>
      <c r="E57" s="175"/>
      <c r="F57" s="175"/>
      <c r="G57" s="177">
        <f>G50</f>
        <v>0</v>
      </c>
      <c r="H57" s="177">
        <f>H50</f>
        <v>0</v>
      </c>
      <c r="I57" s="172" t="s">
        <v>134</v>
      </c>
      <c r="J57" s="177">
        <f>J50</f>
        <v>0</v>
      </c>
      <c r="K57" s="172" t="s">
        <v>134</v>
      </c>
      <c r="L57" s="177">
        <f>L50</f>
        <v>0</v>
      </c>
      <c r="M57" s="172" t="s">
        <v>134</v>
      </c>
      <c r="N57" s="177">
        <f>N50</f>
        <v>0</v>
      </c>
      <c r="O57" s="172" t="s">
        <v>134</v>
      </c>
      <c r="P57" s="177">
        <f>P50</f>
        <v>0</v>
      </c>
      <c r="Q57" s="172" t="s">
        <v>134</v>
      </c>
      <c r="R57" s="177">
        <f>R50</f>
        <v>0</v>
      </c>
      <c r="S57" s="172" t="s">
        <v>134</v>
      </c>
      <c r="T57" s="177">
        <f>T50</f>
        <v>1.046</v>
      </c>
      <c r="U57" s="172">
        <v>4</v>
      </c>
      <c r="V57" s="177">
        <f>V50</f>
        <v>1.046</v>
      </c>
      <c r="W57" s="172">
        <v>3</v>
      </c>
      <c r="X57" s="177">
        <f>X50</f>
        <v>0</v>
      </c>
      <c r="Y57" s="172" t="s">
        <v>134</v>
      </c>
      <c r="Z57" s="177">
        <f>Z50</f>
        <v>0</v>
      </c>
      <c r="AA57" s="172" t="s">
        <v>134</v>
      </c>
      <c r="AB57" s="177">
        <f>AB50</f>
        <v>0</v>
      </c>
      <c r="AC57" s="172" t="s">
        <v>134</v>
      </c>
      <c r="AD57" s="177">
        <f>AD50</f>
        <v>0</v>
      </c>
      <c r="AE57" s="172" t="s">
        <v>134</v>
      </c>
      <c r="AF57" s="177">
        <f>AF50</f>
        <v>0</v>
      </c>
      <c r="AG57" s="172" t="s">
        <v>134</v>
      </c>
      <c r="AH57" s="177">
        <f>AH50</f>
        <v>0</v>
      </c>
      <c r="AI57" s="172" t="s">
        <v>134</v>
      </c>
      <c r="AJ57" s="177">
        <f>AJ50</f>
        <v>0</v>
      </c>
      <c r="AK57" s="172" t="s">
        <v>134</v>
      </c>
      <c r="AL57" s="177">
        <f>AL50</f>
        <v>0</v>
      </c>
      <c r="AM57" s="172" t="s">
        <v>134</v>
      </c>
      <c r="AN57" s="177">
        <f>AN50</f>
        <v>0</v>
      </c>
      <c r="AO57" s="172" t="s">
        <v>134</v>
      </c>
      <c r="AP57" s="177">
        <f>AP50</f>
        <v>0</v>
      </c>
      <c r="AQ57" s="172" t="s">
        <v>134</v>
      </c>
      <c r="AR57" s="177">
        <f>AR50</f>
        <v>0</v>
      </c>
      <c r="AS57" s="172" t="s">
        <v>134</v>
      </c>
      <c r="AT57" s="177">
        <f>AT50</f>
        <v>0</v>
      </c>
      <c r="AU57" s="172" t="s">
        <v>134</v>
      </c>
      <c r="AV57" s="164">
        <f t="shared" si="6"/>
        <v>1.046</v>
      </c>
      <c r="AW57" s="164">
        <f t="shared" si="7"/>
        <v>1.046</v>
      </c>
      <c r="AX57" s="63" t="s">
        <v>466</v>
      </c>
      <c r="AY57" s="65" t="e">
        <f t="shared" si="8"/>
        <v>#VALUE!</v>
      </c>
      <c r="AZ57" s="39" t="e">
        <f t="shared" si="9"/>
        <v>#VALUE!</v>
      </c>
    </row>
    <row r="58" spans="1:54" ht="36.75" customHeight="1" x14ac:dyDescent="0.25">
      <c r="A58" s="185" t="s">
        <v>446</v>
      </c>
      <c r="B58" s="71" t="s">
        <v>315</v>
      </c>
      <c r="C58" s="174"/>
      <c r="D58" s="164"/>
      <c r="E58" s="175"/>
      <c r="F58" s="175"/>
      <c r="G58" s="164"/>
      <c r="H58" s="174"/>
      <c r="I58" s="173"/>
      <c r="J58" s="174"/>
      <c r="K58" s="173"/>
      <c r="L58" s="174"/>
      <c r="M58" s="173"/>
      <c r="N58" s="174"/>
      <c r="O58" s="173"/>
      <c r="P58" s="164"/>
      <c r="Q58" s="168"/>
      <c r="R58" s="164"/>
      <c r="S58" s="168"/>
      <c r="T58" s="164"/>
      <c r="U58" s="168"/>
      <c r="V58" s="164"/>
      <c r="W58" s="168"/>
      <c r="X58" s="164"/>
      <c r="Y58" s="168"/>
      <c r="Z58" s="164"/>
      <c r="AA58" s="168"/>
      <c r="AB58" s="164"/>
      <c r="AC58" s="168"/>
      <c r="AD58" s="164"/>
      <c r="AE58" s="168"/>
      <c r="AF58" s="164"/>
      <c r="AG58" s="168"/>
      <c r="AH58" s="164"/>
      <c r="AI58" s="168"/>
      <c r="AJ58" s="164"/>
      <c r="AK58" s="168"/>
      <c r="AL58" s="164"/>
      <c r="AM58" s="168"/>
      <c r="AN58" s="164"/>
      <c r="AO58" s="168"/>
      <c r="AP58" s="164"/>
      <c r="AQ58" s="168"/>
      <c r="AR58" s="164"/>
      <c r="AS58" s="168"/>
      <c r="AT58" s="164"/>
      <c r="AU58" s="168"/>
      <c r="AV58" s="160"/>
      <c r="AW58" s="169"/>
      <c r="AX58" s="63"/>
      <c r="AY58" s="65"/>
    </row>
    <row r="59" spans="1:54" x14ac:dyDescent="0.25">
      <c r="A59" s="185" t="s">
        <v>447</v>
      </c>
      <c r="B59" s="61" t="s">
        <v>316</v>
      </c>
      <c r="C59" s="163"/>
      <c r="D59" s="163"/>
      <c r="E59" s="166"/>
      <c r="F59" s="166"/>
      <c r="G59" s="164"/>
      <c r="H59" s="163"/>
      <c r="I59" s="167"/>
      <c r="J59" s="163"/>
      <c r="K59" s="167"/>
      <c r="L59" s="163"/>
      <c r="M59" s="167"/>
      <c r="N59" s="163"/>
      <c r="O59" s="167"/>
      <c r="P59" s="164"/>
      <c r="Q59" s="168"/>
      <c r="R59" s="164"/>
      <c r="S59" s="168"/>
      <c r="T59" s="164"/>
      <c r="U59" s="168"/>
      <c r="V59" s="164"/>
      <c r="W59" s="168"/>
      <c r="X59" s="164"/>
      <c r="Y59" s="168"/>
      <c r="Z59" s="164"/>
      <c r="AA59" s="168"/>
      <c r="AB59" s="164"/>
      <c r="AC59" s="168"/>
      <c r="AD59" s="164"/>
      <c r="AE59" s="168"/>
      <c r="AF59" s="164"/>
      <c r="AG59" s="168"/>
      <c r="AH59" s="164"/>
      <c r="AI59" s="168"/>
      <c r="AJ59" s="164"/>
      <c r="AK59" s="168"/>
      <c r="AL59" s="164"/>
      <c r="AM59" s="168"/>
      <c r="AN59" s="164"/>
      <c r="AO59" s="168"/>
      <c r="AP59" s="164"/>
      <c r="AQ59" s="168"/>
      <c r="AR59" s="164"/>
      <c r="AS59" s="168"/>
      <c r="AT59" s="164"/>
      <c r="AU59" s="168"/>
      <c r="AV59" s="160"/>
      <c r="AW59" s="169"/>
      <c r="AX59" s="63"/>
      <c r="AY59" s="65"/>
    </row>
    <row r="60" spans="1:54" x14ac:dyDescent="0.25">
      <c r="A60" s="186" t="s">
        <v>317</v>
      </c>
      <c r="B60" s="72" t="s">
        <v>296</v>
      </c>
      <c r="C60" s="164"/>
      <c r="D60" s="164" t="s">
        <v>134</v>
      </c>
      <c r="E60" s="176"/>
      <c r="F60" s="176"/>
      <c r="G60" s="164" t="s">
        <v>134</v>
      </c>
      <c r="H60" s="164"/>
      <c r="I60" s="168"/>
      <c r="J60" s="164" t="s">
        <v>134</v>
      </c>
      <c r="K60" s="172" t="str">
        <f>IF(AND(J60&lt;&gt;"-",J60&lt;&gt;0,J60&lt;&gt;"",J60&lt;&gt;"нд"),K53,"")</f>
        <v/>
      </c>
      <c r="L60" s="164"/>
      <c r="M60" s="168"/>
      <c r="N60" s="164" t="s">
        <v>134</v>
      </c>
      <c r="O60" s="172" t="str">
        <f>IF(AND(N60&lt;&gt;"-",N60&lt;&gt;0,N60&lt;&gt;"",N60&lt;&gt;"нд"),O53,"")</f>
        <v/>
      </c>
      <c r="P60" s="164"/>
      <c r="Q60" s="168"/>
      <c r="R60" s="164" t="s">
        <v>134</v>
      </c>
      <c r="S60" s="172" t="str">
        <f>IF(AND(R60&lt;&gt;"-",R60&lt;&gt;0,R60&lt;&gt;"",R60&lt;&gt;"нд"),S53,"")</f>
        <v/>
      </c>
      <c r="T60" s="164"/>
      <c r="U60" s="168"/>
      <c r="V60" s="164" t="s">
        <v>134</v>
      </c>
      <c r="W60" s="172" t="str">
        <f>IF(AND(V60&lt;&gt;"-",V60&lt;&gt;0,V60&lt;&gt;"",V60&lt;&gt;"нд"),W53,"")</f>
        <v/>
      </c>
      <c r="X60" s="164"/>
      <c r="Y60" s="168"/>
      <c r="Z60" s="164" t="s">
        <v>134</v>
      </c>
      <c r="AA60" s="172" t="str">
        <f>IF(AND(Z60&lt;&gt;"-",Z60&lt;&gt;0,Z60&lt;&gt;"",Z60&lt;&gt;"нд"),AA53,"")</f>
        <v/>
      </c>
      <c r="AB60" s="164"/>
      <c r="AC60" s="168"/>
      <c r="AD60" s="164" t="s">
        <v>134</v>
      </c>
      <c r="AE60" s="172" t="str">
        <f>IF(AND(AD60&lt;&gt;"-",AD60&lt;&gt;0,AD60&lt;&gt;"",AD60&lt;&gt;"нд"),AE53,"")</f>
        <v/>
      </c>
      <c r="AF60" s="164"/>
      <c r="AG60" s="168"/>
      <c r="AH60" s="164" t="s">
        <v>134</v>
      </c>
      <c r="AI60" s="172" t="str">
        <f>IF(AND(AH60&lt;&gt;"-",AH60&lt;&gt;0,AH60&lt;&gt;"",AH60&lt;&gt;"нд"),AI53,"")</f>
        <v/>
      </c>
      <c r="AJ60" s="164"/>
      <c r="AK60" s="168"/>
      <c r="AL60" s="164" t="s">
        <v>134</v>
      </c>
      <c r="AM60" s="172" t="str">
        <f>IF(AND(AL60&lt;&gt;"-",AL60&lt;&gt;0,AL60&lt;&gt;"",AL60&lt;&gt;"нд"),AM53,"")</f>
        <v/>
      </c>
      <c r="AN60" s="164"/>
      <c r="AO60" s="168"/>
      <c r="AP60" s="164" t="s">
        <v>134</v>
      </c>
      <c r="AQ60" s="172" t="str">
        <f>IF(AND(AP60&lt;&gt;"-",AP60&lt;&gt;0,AP60&lt;&gt;"",AP60&lt;&gt;"нд"),AQ53,"")</f>
        <v/>
      </c>
      <c r="AR60" s="164"/>
      <c r="AS60" s="168"/>
      <c r="AT60" s="164" t="s">
        <v>134</v>
      </c>
      <c r="AU60" s="172" t="str">
        <f>IF(AND(AT60&lt;&gt;"-",AT60&lt;&gt;0,AT60&lt;&gt;"",AT60&lt;&gt;"нд"),AU53,"")</f>
        <v/>
      </c>
      <c r="AV60" s="160"/>
      <c r="AW60" s="164" t="s">
        <v>134</v>
      </c>
      <c r="AX60" s="63"/>
      <c r="AY60" s="65"/>
    </row>
    <row r="61" spans="1:54" x14ac:dyDescent="0.25">
      <c r="A61" s="186" t="s">
        <v>318</v>
      </c>
      <c r="B61" s="72" t="s">
        <v>284</v>
      </c>
      <c r="C61" s="164"/>
      <c r="D61" s="164" t="s">
        <v>134</v>
      </c>
      <c r="E61" s="176"/>
      <c r="F61" s="176"/>
      <c r="G61" s="164" t="s">
        <v>134</v>
      </c>
      <c r="H61" s="164"/>
      <c r="I61" s="168"/>
      <c r="J61" s="164" t="s">
        <v>134</v>
      </c>
      <c r="K61" s="172" t="str">
        <f t="shared" ref="K61:K64" si="10">IF(AND(J61&lt;&gt;"-",J61&lt;&gt;0,J61&lt;&gt;"",J61&lt;&gt;"нд"),K54,"")</f>
        <v/>
      </c>
      <c r="L61" s="164"/>
      <c r="M61" s="168"/>
      <c r="N61" s="164" t="s">
        <v>134</v>
      </c>
      <c r="O61" s="172" t="str">
        <f t="shared" ref="O61:O64" si="11">IF(AND(N61&lt;&gt;"-",N61&lt;&gt;0,N61&lt;&gt;"",N61&lt;&gt;"нд"),O54,"")</f>
        <v/>
      </c>
      <c r="P61" s="164"/>
      <c r="Q61" s="168"/>
      <c r="R61" s="164" t="s">
        <v>134</v>
      </c>
      <c r="S61" s="172" t="str">
        <f t="shared" ref="S61:S64" si="12">IF(AND(R61&lt;&gt;"-",R61&lt;&gt;0,R61&lt;&gt;"",R61&lt;&gt;"нд"),S54,"")</f>
        <v/>
      </c>
      <c r="T61" s="164"/>
      <c r="U61" s="168"/>
      <c r="V61" s="164" t="s">
        <v>134</v>
      </c>
      <c r="W61" s="172" t="str">
        <f t="shared" ref="W61:W64" si="13">IF(AND(V61&lt;&gt;"-",V61&lt;&gt;0,V61&lt;&gt;"",V61&lt;&gt;"нд"),W54,"")</f>
        <v/>
      </c>
      <c r="X61" s="164"/>
      <c r="Y61" s="168"/>
      <c r="Z61" s="164" t="s">
        <v>134</v>
      </c>
      <c r="AA61" s="172" t="str">
        <f t="shared" ref="AA61:AA64" si="14">IF(AND(Z61&lt;&gt;"-",Z61&lt;&gt;0,Z61&lt;&gt;"",Z61&lt;&gt;"нд"),AA54,"")</f>
        <v/>
      </c>
      <c r="AB61" s="164"/>
      <c r="AC61" s="168"/>
      <c r="AD61" s="164" t="s">
        <v>134</v>
      </c>
      <c r="AE61" s="172" t="str">
        <f t="shared" ref="AE61:AE64" si="15">IF(AND(AD61&lt;&gt;"-",AD61&lt;&gt;0,AD61&lt;&gt;"",AD61&lt;&gt;"нд"),AE54,"")</f>
        <v/>
      </c>
      <c r="AF61" s="164"/>
      <c r="AG61" s="168"/>
      <c r="AH61" s="164" t="s">
        <v>134</v>
      </c>
      <c r="AI61" s="172" t="str">
        <f t="shared" ref="AI61:AI64" si="16">IF(AND(AH61&lt;&gt;"-",AH61&lt;&gt;0,AH61&lt;&gt;"",AH61&lt;&gt;"нд"),AI54,"")</f>
        <v/>
      </c>
      <c r="AJ61" s="164"/>
      <c r="AK61" s="168"/>
      <c r="AL61" s="164" t="s">
        <v>134</v>
      </c>
      <c r="AM61" s="172" t="str">
        <f t="shared" ref="AM61:AM64" si="17">IF(AND(AL61&lt;&gt;"-",AL61&lt;&gt;0,AL61&lt;&gt;"",AL61&lt;&gt;"нд"),AM54,"")</f>
        <v/>
      </c>
      <c r="AN61" s="164"/>
      <c r="AO61" s="168"/>
      <c r="AP61" s="164" t="s">
        <v>134</v>
      </c>
      <c r="AQ61" s="172" t="str">
        <f t="shared" ref="AQ61:AQ64" si="18">IF(AND(AP61&lt;&gt;"-",AP61&lt;&gt;0,AP61&lt;&gt;"",AP61&lt;&gt;"нд"),AQ54,"")</f>
        <v/>
      </c>
      <c r="AR61" s="164"/>
      <c r="AS61" s="168"/>
      <c r="AT61" s="164" t="s">
        <v>134</v>
      </c>
      <c r="AU61" s="172" t="str">
        <f t="shared" ref="AU61:AU64" si="19">IF(AND(AT61&lt;&gt;"-",AT61&lt;&gt;0,AT61&lt;&gt;"",AT61&lt;&gt;"нд"),AU54,"")</f>
        <v/>
      </c>
      <c r="AV61" s="160"/>
      <c r="AW61" s="164" t="s">
        <v>134</v>
      </c>
      <c r="AX61" s="55"/>
      <c r="AY61" s="55"/>
    </row>
    <row r="62" spans="1:54" x14ac:dyDescent="0.25">
      <c r="A62" s="186" t="s">
        <v>319</v>
      </c>
      <c r="B62" s="72" t="s">
        <v>286</v>
      </c>
      <c r="C62" s="164"/>
      <c r="D62" s="164" t="s">
        <v>134</v>
      </c>
      <c r="E62" s="176"/>
      <c r="F62" s="176"/>
      <c r="G62" s="164" t="s">
        <v>134</v>
      </c>
      <c r="H62" s="164"/>
      <c r="I62" s="168"/>
      <c r="J62" s="164" t="s">
        <v>134</v>
      </c>
      <c r="K62" s="172" t="str">
        <f t="shared" si="10"/>
        <v/>
      </c>
      <c r="L62" s="164"/>
      <c r="M62" s="168"/>
      <c r="N62" s="164" t="s">
        <v>134</v>
      </c>
      <c r="O62" s="172" t="str">
        <f t="shared" si="11"/>
        <v/>
      </c>
      <c r="P62" s="164"/>
      <c r="Q62" s="168"/>
      <c r="R62" s="164" t="s">
        <v>134</v>
      </c>
      <c r="S62" s="172" t="str">
        <f t="shared" si="12"/>
        <v/>
      </c>
      <c r="T62" s="164"/>
      <c r="U62" s="168"/>
      <c r="V62" s="164" t="s">
        <v>134</v>
      </c>
      <c r="W62" s="172" t="str">
        <f t="shared" si="13"/>
        <v/>
      </c>
      <c r="X62" s="164"/>
      <c r="Y62" s="168"/>
      <c r="Z62" s="164" t="s">
        <v>134</v>
      </c>
      <c r="AA62" s="172" t="str">
        <f t="shared" si="14"/>
        <v/>
      </c>
      <c r="AB62" s="164"/>
      <c r="AC62" s="168"/>
      <c r="AD62" s="164" t="s">
        <v>134</v>
      </c>
      <c r="AE62" s="172" t="str">
        <f t="shared" si="15"/>
        <v/>
      </c>
      <c r="AF62" s="164"/>
      <c r="AG62" s="168"/>
      <c r="AH62" s="164" t="s">
        <v>134</v>
      </c>
      <c r="AI62" s="172" t="str">
        <f t="shared" si="16"/>
        <v/>
      </c>
      <c r="AJ62" s="164"/>
      <c r="AK62" s="168"/>
      <c r="AL62" s="164" t="s">
        <v>134</v>
      </c>
      <c r="AM62" s="172" t="str">
        <f t="shared" si="17"/>
        <v/>
      </c>
      <c r="AN62" s="164"/>
      <c r="AO62" s="168"/>
      <c r="AP62" s="164" t="s">
        <v>134</v>
      </c>
      <c r="AQ62" s="172" t="str">
        <f t="shared" si="18"/>
        <v/>
      </c>
      <c r="AR62" s="164"/>
      <c r="AS62" s="168"/>
      <c r="AT62" s="164" t="s">
        <v>134</v>
      </c>
      <c r="AU62" s="172" t="str">
        <f t="shared" si="19"/>
        <v/>
      </c>
      <c r="AV62" s="160"/>
      <c r="AW62" s="164" t="s">
        <v>134</v>
      </c>
      <c r="AX62" s="55"/>
      <c r="AY62" s="55"/>
    </row>
    <row r="63" spans="1:54" x14ac:dyDescent="0.25">
      <c r="A63" s="186" t="s">
        <v>320</v>
      </c>
      <c r="B63" s="72" t="s">
        <v>321</v>
      </c>
      <c r="C63" s="164"/>
      <c r="D63" s="164" t="s">
        <v>134</v>
      </c>
      <c r="E63" s="176"/>
      <c r="F63" s="176"/>
      <c r="G63" s="164" t="s">
        <v>134</v>
      </c>
      <c r="H63" s="164"/>
      <c r="I63" s="168"/>
      <c r="J63" s="164" t="s">
        <v>134</v>
      </c>
      <c r="K63" s="172" t="str">
        <f t="shared" si="10"/>
        <v/>
      </c>
      <c r="L63" s="164"/>
      <c r="M63" s="168"/>
      <c r="N63" s="164" t="s">
        <v>134</v>
      </c>
      <c r="O63" s="172" t="str">
        <f t="shared" si="11"/>
        <v/>
      </c>
      <c r="P63" s="164"/>
      <c r="Q63" s="168"/>
      <c r="R63" s="164" t="s">
        <v>134</v>
      </c>
      <c r="S63" s="172" t="str">
        <f t="shared" si="12"/>
        <v/>
      </c>
      <c r="T63" s="164"/>
      <c r="U63" s="168"/>
      <c r="V63" s="164" t="s">
        <v>134</v>
      </c>
      <c r="W63" s="172" t="str">
        <f t="shared" si="13"/>
        <v/>
      </c>
      <c r="X63" s="164"/>
      <c r="Y63" s="168"/>
      <c r="Z63" s="164" t="s">
        <v>134</v>
      </c>
      <c r="AA63" s="172" t="str">
        <f t="shared" si="14"/>
        <v/>
      </c>
      <c r="AB63" s="164"/>
      <c r="AC63" s="168"/>
      <c r="AD63" s="164" t="s">
        <v>134</v>
      </c>
      <c r="AE63" s="172" t="str">
        <f t="shared" si="15"/>
        <v/>
      </c>
      <c r="AF63" s="164"/>
      <c r="AG63" s="168"/>
      <c r="AH63" s="164" t="s">
        <v>134</v>
      </c>
      <c r="AI63" s="172" t="str">
        <f t="shared" si="16"/>
        <v/>
      </c>
      <c r="AJ63" s="164"/>
      <c r="AK63" s="168"/>
      <c r="AL63" s="164" t="s">
        <v>134</v>
      </c>
      <c r="AM63" s="172" t="str">
        <f t="shared" si="17"/>
        <v/>
      </c>
      <c r="AN63" s="164"/>
      <c r="AO63" s="168"/>
      <c r="AP63" s="164" t="s">
        <v>134</v>
      </c>
      <c r="AQ63" s="172" t="str">
        <f t="shared" si="18"/>
        <v/>
      </c>
      <c r="AR63" s="164"/>
      <c r="AS63" s="168"/>
      <c r="AT63" s="164" t="s">
        <v>134</v>
      </c>
      <c r="AU63" s="172" t="str">
        <f t="shared" si="19"/>
        <v/>
      </c>
      <c r="AV63" s="160"/>
      <c r="AW63" s="164" t="s">
        <v>134</v>
      </c>
      <c r="AX63" s="55"/>
      <c r="AY63" s="55"/>
    </row>
    <row r="64" spans="1:54" ht="18.75" x14ac:dyDescent="0.25">
      <c r="A64" s="186" t="s">
        <v>322</v>
      </c>
      <c r="B64" s="66" t="s">
        <v>468</v>
      </c>
      <c r="C64" s="164"/>
      <c r="D64" s="164" t="s">
        <v>134</v>
      </c>
      <c r="E64" s="176"/>
      <c r="F64" s="176"/>
      <c r="G64" s="164" t="s">
        <v>134</v>
      </c>
      <c r="H64" s="164"/>
      <c r="I64" s="168"/>
      <c r="J64" s="164" t="s">
        <v>134</v>
      </c>
      <c r="K64" s="172" t="str">
        <f t="shared" si="10"/>
        <v/>
      </c>
      <c r="L64" s="164"/>
      <c r="M64" s="168"/>
      <c r="N64" s="164" t="s">
        <v>134</v>
      </c>
      <c r="O64" s="172" t="str">
        <f t="shared" si="11"/>
        <v/>
      </c>
      <c r="P64" s="164"/>
      <c r="Q64" s="168"/>
      <c r="R64" s="164" t="s">
        <v>134</v>
      </c>
      <c r="S64" s="172" t="str">
        <f t="shared" si="12"/>
        <v/>
      </c>
      <c r="T64" s="164"/>
      <c r="U64" s="168"/>
      <c r="V64" s="164" t="s">
        <v>134</v>
      </c>
      <c r="W64" s="172" t="str">
        <f t="shared" si="13"/>
        <v/>
      </c>
      <c r="X64" s="164"/>
      <c r="Y64" s="168"/>
      <c r="Z64" s="164" t="s">
        <v>134</v>
      </c>
      <c r="AA64" s="172" t="str">
        <f t="shared" si="14"/>
        <v/>
      </c>
      <c r="AB64" s="164"/>
      <c r="AC64" s="168"/>
      <c r="AD64" s="164" t="s">
        <v>134</v>
      </c>
      <c r="AE64" s="172" t="str">
        <f t="shared" si="15"/>
        <v/>
      </c>
      <c r="AF64" s="164"/>
      <c r="AG64" s="168"/>
      <c r="AH64" s="164" t="s">
        <v>134</v>
      </c>
      <c r="AI64" s="172" t="str">
        <f t="shared" si="16"/>
        <v/>
      </c>
      <c r="AJ64" s="164"/>
      <c r="AK64" s="168"/>
      <c r="AL64" s="164" t="s">
        <v>134</v>
      </c>
      <c r="AM64" s="172" t="str">
        <f t="shared" si="17"/>
        <v/>
      </c>
      <c r="AN64" s="164"/>
      <c r="AO64" s="168"/>
      <c r="AP64" s="164" t="s">
        <v>134</v>
      </c>
      <c r="AQ64" s="172" t="str">
        <f t="shared" si="18"/>
        <v/>
      </c>
      <c r="AR64" s="164"/>
      <c r="AS64" s="168"/>
      <c r="AT64" s="164" t="s">
        <v>134</v>
      </c>
      <c r="AU64" s="172" t="str">
        <f t="shared" si="19"/>
        <v/>
      </c>
      <c r="AV64" s="160"/>
      <c r="AW64" s="164" t="s">
        <v>134</v>
      </c>
      <c r="AX64" s="55"/>
      <c r="AY64" s="55"/>
    </row>
    <row r="65" spans="1:66" x14ac:dyDescent="0.25">
      <c r="A65" s="73"/>
      <c r="B65" s="74"/>
      <c r="C65" s="75"/>
      <c r="D65" s="75"/>
      <c r="E65" s="73"/>
      <c r="F65" s="73"/>
      <c r="G65" s="75"/>
      <c r="H65" s="75"/>
      <c r="I65" s="76"/>
      <c r="J65" s="75"/>
      <c r="K65" s="76"/>
      <c r="L65" s="75"/>
      <c r="M65" s="73"/>
      <c r="O65" s="77"/>
      <c r="Q65" s="77"/>
      <c r="W65" s="77"/>
      <c r="Y65" s="77"/>
      <c r="AC65" s="77"/>
      <c r="AI65" s="77"/>
    </row>
    <row r="66" spans="1:66" ht="54" customHeight="1" x14ac:dyDescent="0.25">
      <c r="B66" s="251"/>
      <c r="C66" s="251"/>
      <c r="D66" s="251"/>
      <c r="E66" s="251"/>
      <c r="F66" s="251"/>
      <c r="G66" s="251"/>
      <c r="H66" s="251"/>
      <c r="I66" s="251"/>
      <c r="J66" s="78"/>
      <c r="K66" s="79"/>
      <c r="L66" s="78"/>
      <c r="M66" s="79"/>
      <c r="N66" s="78"/>
      <c r="O66" s="79"/>
      <c r="P66" s="78"/>
      <c r="Q66" s="79"/>
      <c r="R66" s="78"/>
      <c r="S66" s="79"/>
      <c r="T66" s="78"/>
    </row>
    <row r="67" spans="1:66" x14ac:dyDescent="0.25">
      <c r="M67" s="40"/>
      <c r="N67" s="41"/>
      <c r="O67" s="40"/>
      <c r="Q67" s="40"/>
      <c r="S67" s="40"/>
      <c r="W67" s="40"/>
      <c r="X67" s="41"/>
      <c r="Y67" s="40"/>
      <c r="AA67" s="40"/>
      <c r="AB67" s="41"/>
      <c r="AC67" s="40"/>
      <c r="AE67" s="40"/>
      <c r="AG67" s="40"/>
      <c r="AK67" s="40"/>
      <c r="AO67" s="40"/>
      <c r="AP67" s="41"/>
      <c r="AQ67" s="40"/>
      <c r="AS67" s="40"/>
      <c r="AU67" s="40"/>
      <c r="AW67" s="41"/>
      <c r="AX67" s="40"/>
      <c r="AY67" s="40"/>
      <c r="AZ67" s="40"/>
      <c r="BC67" s="40"/>
      <c r="BD67" s="41"/>
      <c r="BE67" s="40"/>
      <c r="BF67" s="40"/>
      <c r="BG67" s="40"/>
      <c r="BJ67" s="40"/>
      <c r="BK67" s="41"/>
      <c r="BL67" s="40"/>
      <c r="BM67" s="40"/>
      <c r="BN67" s="40"/>
    </row>
    <row r="68" spans="1:66" ht="50.25" customHeight="1" x14ac:dyDescent="0.25">
      <c r="B68" s="252"/>
      <c r="C68" s="252"/>
      <c r="D68" s="252"/>
      <c r="E68" s="252"/>
      <c r="F68" s="252"/>
      <c r="G68" s="252"/>
      <c r="H68" s="252"/>
      <c r="I68" s="252"/>
      <c r="J68" s="80"/>
      <c r="K68" s="81"/>
    </row>
    <row r="70" spans="1:66" ht="36.75" customHeight="1" x14ac:dyDescent="0.25">
      <c r="B70" s="251"/>
      <c r="C70" s="251"/>
      <c r="D70" s="251"/>
      <c r="E70" s="251"/>
      <c r="F70" s="251"/>
      <c r="G70" s="251"/>
      <c r="H70" s="251"/>
      <c r="I70" s="251"/>
      <c r="J70" s="78"/>
      <c r="K70" s="79"/>
    </row>
    <row r="71" spans="1:66" x14ac:dyDescent="0.25">
      <c r="B71" s="82"/>
      <c r="C71" s="83"/>
      <c r="D71" s="83"/>
      <c r="E71" s="84"/>
      <c r="F71" s="84"/>
      <c r="N71" s="85"/>
    </row>
    <row r="72" spans="1:66" ht="51" customHeight="1" x14ac:dyDescent="0.25">
      <c r="B72" s="251"/>
      <c r="C72" s="251"/>
      <c r="D72" s="251"/>
      <c r="E72" s="251"/>
      <c r="F72" s="251"/>
      <c r="G72" s="251"/>
      <c r="H72" s="251"/>
      <c r="I72" s="251"/>
      <c r="J72" s="78"/>
      <c r="K72" s="79"/>
      <c r="N72" s="85"/>
    </row>
    <row r="73" spans="1:66" ht="32.25" customHeight="1" x14ac:dyDescent="0.25">
      <c r="B73" s="252"/>
      <c r="C73" s="252"/>
      <c r="D73" s="252"/>
      <c r="E73" s="252"/>
      <c r="F73" s="252"/>
      <c r="G73" s="252"/>
      <c r="H73" s="252"/>
      <c r="I73" s="252"/>
      <c r="J73" s="80"/>
      <c r="K73" s="81"/>
    </row>
    <row r="74" spans="1:66" ht="51.75" customHeight="1" x14ac:dyDescent="0.25">
      <c r="B74" s="251"/>
      <c r="C74" s="251"/>
      <c r="D74" s="251"/>
      <c r="E74" s="251"/>
      <c r="F74" s="251"/>
      <c r="G74" s="251"/>
      <c r="H74" s="251"/>
      <c r="I74" s="251"/>
      <c r="J74" s="78"/>
      <c r="K74" s="79"/>
    </row>
    <row r="75" spans="1:66" ht="21.75" customHeight="1" x14ac:dyDescent="0.25">
      <c r="B75" s="253"/>
      <c r="C75" s="253"/>
      <c r="D75" s="253"/>
      <c r="E75" s="253"/>
      <c r="F75" s="253"/>
      <c r="G75" s="253"/>
      <c r="H75" s="253"/>
      <c r="I75" s="253"/>
      <c r="J75" s="83"/>
      <c r="K75" s="84"/>
      <c r="L75" s="83"/>
      <c r="M75" s="84"/>
    </row>
    <row r="76" spans="1:66" ht="23.25" customHeight="1" x14ac:dyDescent="0.25">
      <c r="B76" s="86"/>
      <c r="C76" s="83"/>
      <c r="D76" s="83"/>
      <c r="E76" s="84"/>
      <c r="F76" s="84"/>
    </row>
    <row r="77" spans="1:66" ht="18.75" customHeight="1" x14ac:dyDescent="0.25">
      <c r="B77" s="254"/>
      <c r="C77" s="254"/>
      <c r="D77" s="254"/>
      <c r="E77" s="254"/>
      <c r="F77" s="254"/>
      <c r="G77" s="254"/>
      <c r="H77" s="254"/>
      <c r="I77" s="254"/>
      <c r="J77" s="87"/>
      <c r="K77" s="88"/>
    </row>
    <row r="81" spans="7:11" s="39" customFormat="1" x14ac:dyDescent="0.25">
      <c r="G81" s="40"/>
      <c r="H81" s="40"/>
      <c r="I81" s="41"/>
      <c r="J81" s="40"/>
      <c r="K81" s="41"/>
    </row>
    <row r="82" spans="7:11" s="39" customFormat="1" x14ac:dyDescent="0.25">
      <c r="G82" s="40"/>
      <c r="H82" s="40"/>
      <c r="I82" s="41"/>
      <c r="J82" s="40"/>
      <c r="K82" s="41"/>
    </row>
    <row r="83" spans="7:11" s="39" customFormat="1" x14ac:dyDescent="0.25">
      <c r="G83" s="40"/>
      <c r="H83" s="40"/>
      <c r="I83" s="41"/>
      <c r="J83" s="40"/>
      <c r="K83" s="41"/>
    </row>
    <row r="84" spans="7:11" s="39" customFormat="1" x14ac:dyDescent="0.25">
      <c r="G84" s="40"/>
      <c r="H84" s="40"/>
      <c r="I84" s="41"/>
      <c r="J84" s="40"/>
      <c r="K84" s="41"/>
    </row>
    <row r="85" spans="7:11" s="39" customFormat="1" x14ac:dyDescent="0.25">
      <c r="G85" s="40"/>
      <c r="H85" s="40"/>
      <c r="I85" s="41"/>
      <c r="J85" s="40"/>
      <c r="K85" s="41"/>
    </row>
    <row r="86" spans="7:11" s="39" customFormat="1" x14ac:dyDescent="0.25">
      <c r="G86" s="40"/>
      <c r="H86" s="40"/>
      <c r="I86" s="41"/>
      <c r="J86" s="40"/>
      <c r="K86" s="41"/>
    </row>
    <row r="87" spans="7:11" s="39" customFormat="1" x14ac:dyDescent="0.25">
      <c r="G87" s="40"/>
      <c r="H87" s="40"/>
      <c r="I87" s="41"/>
      <c r="J87" s="40"/>
      <c r="K87" s="41"/>
    </row>
    <row r="88" spans="7:11" s="39" customFormat="1" x14ac:dyDescent="0.25">
      <c r="G88" s="40"/>
      <c r="H88" s="40"/>
      <c r="I88" s="41"/>
      <c r="J88" s="40"/>
      <c r="K88" s="41"/>
    </row>
    <row r="89" spans="7:11" s="39" customFormat="1" x14ac:dyDescent="0.25">
      <c r="G89" s="40"/>
      <c r="H89" s="40"/>
      <c r="I89" s="41"/>
      <c r="J89" s="40"/>
      <c r="K89" s="41"/>
    </row>
    <row r="90" spans="7:11" s="39" customFormat="1" x14ac:dyDescent="0.25">
      <c r="G90" s="40"/>
      <c r="H90" s="40"/>
      <c r="I90" s="41"/>
      <c r="J90" s="40"/>
      <c r="K90" s="41"/>
    </row>
    <row r="91" spans="7:11" s="39" customFormat="1" x14ac:dyDescent="0.25">
      <c r="G91" s="40"/>
      <c r="H91" s="40"/>
      <c r="I91" s="41"/>
      <c r="J91" s="40"/>
      <c r="K91" s="41"/>
    </row>
    <row r="92" spans="7:11" s="39" customFormat="1" x14ac:dyDescent="0.25">
      <c r="G92" s="40"/>
      <c r="H92" s="40"/>
      <c r="I92" s="41"/>
      <c r="J92" s="40"/>
      <c r="K92" s="4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zoomScale="78" zoomScaleNormal="78" workbookViewId="0">
      <selection activeCell="N9" sqref="N9"/>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0" width="12.140625" style="8" customWidth="1"/>
    <col min="41"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134</v>
      </c>
      <c r="J1" s="1" t="s">
        <v>0</v>
      </c>
    </row>
    <row r="2" spans="1:12" ht="15.75" x14ac:dyDescent="0.25">
      <c r="C2" s="1" t="s">
        <v>134</v>
      </c>
      <c r="J2" s="1" t="s">
        <v>1</v>
      </c>
    </row>
    <row r="3" spans="1:12" ht="15.75" x14ac:dyDescent="0.25">
      <c r="C3" s="1" t="s">
        <v>134</v>
      </c>
      <c r="J3" s="1" t="s">
        <v>2</v>
      </c>
    </row>
    <row r="4" spans="1:12" ht="15" x14ac:dyDescent="0.25"/>
    <row r="5" spans="1:12" ht="15.75" x14ac:dyDescent="0.25">
      <c r="A5" s="190" t="s">
        <v>505</v>
      </c>
      <c r="B5" s="190"/>
      <c r="C5" s="190"/>
      <c r="D5" s="190"/>
      <c r="E5" s="190"/>
      <c r="F5" s="190"/>
      <c r="G5" s="190"/>
      <c r="H5" s="190"/>
      <c r="I5" s="190"/>
      <c r="J5" s="190"/>
      <c r="K5" s="190"/>
      <c r="L5" s="190"/>
    </row>
    <row r="6" spans="1:12" ht="15" x14ac:dyDescent="0.25"/>
    <row r="7" spans="1:12" ht="18.75" x14ac:dyDescent="0.3">
      <c r="A7" s="191" t="s">
        <v>3</v>
      </c>
      <c r="B7" s="191"/>
      <c r="C7" s="191"/>
      <c r="D7" s="191"/>
      <c r="E7" s="191"/>
      <c r="F7" s="191"/>
      <c r="G7" s="191"/>
      <c r="H7" s="191"/>
      <c r="I7" s="191"/>
      <c r="J7" s="191"/>
      <c r="K7" s="191"/>
      <c r="L7" s="191"/>
    </row>
    <row r="8" spans="1:12" ht="15" x14ac:dyDescent="0.25"/>
    <row r="9" spans="1:12" ht="15.75" x14ac:dyDescent="0.25">
      <c r="A9" s="190" t="s">
        <v>506</v>
      </c>
      <c r="B9" s="190"/>
      <c r="C9" s="190"/>
      <c r="D9" s="190"/>
      <c r="E9" s="190"/>
      <c r="F9" s="190"/>
      <c r="G9" s="190"/>
      <c r="H9" s="190"/>
      <c r="I9" s="190"/>
      <c r="J9" s="190"/>
      <c r="K9" s="190"/>
      <c r="L9" s="190"/>
    </row>
    <row r="10" spans="1:12" ht="15.75" x14ac:dyDescent="0.25">
      <c r="A10" s="188" t="s">
        <v>4</v>
      </c>
      <c r="B10" s="188"/>
      <c r="C10" s="188"/>
      <c r="D10" s="188"/>
      <c r="E10" s="188"/>
      <c r="F10" s="188"/>
      <c r="G10" s="188"/>
      <c r="H10" s="188"/>
      <c r="I10" s="188"/>
      <c r="J10" s="188"/>
      <c r="K10" s="188"/>
      <c r="L10" s="188"/>
    </row>
    <row r="11" spans="1:12" ht="15" x14ac:dyDescent="0.25"/>
    <row r="12" spans="1:12" ht="15.75" x14ac:dyDescent="0.25">
      <c r="A12" s="190" t="s">
        <v>436</v>
      </c>
      <c r="B12" s="190"/>
      <c r="C12" s="190"/>
      <c r="D12" s="190"/>
      <c r="E12" s="190"/>
      <c r="F12" s="190"/>
      <c r="G12" s="190"/>
      <c r="H12" s="190"/>
      <c r="I12" s="190"/>
      <c r="J12" s="190"/>
      <c r="K12" s="190"/>
      <c r="L12" s="190"/>
    </row>
    <row r="13" spans="1:12" ht="15.75" x14ac:dyDescent="0.25">
      <c r="A13" s="188" t="s">
        <v>5</v>
      </c>
      <c r="B13" s="188"/>
      <c r="C13" s="188"/>
      <c r="D13" s="188"/>
      <c r="E13" s="188"/>
      <c r="F13" s="188"/>
      <c r="G13" s="188"/>
      <c r="H13" s="188"/>
      <c r="I13" s="188"/>
      <c r="J13" s="188"/>
      <c r="K13" s="188"/>
      <c r="L13" s="188"/>
    </row>
    <row r="14" spans="1:12" ht="15" x14ac:dyDescent="0.25"/>
    <row r="15" spans="1:12" ht="15.75" x14ac:dyDescent="0.25">
      <c r="A15" s="187" t="s">
        <v>6</v>
      </c>
      <c r="B15" s="187"/>
      <c r="C15" s="187"/>
      <c r="D15" s="187"/>
      <c r="E15" s="187"/>
      <c r="F15" s="187"/>
      <c r="G15" s="187"/>
      <c r="H15" s="187"/>
      <c r="I15" s="187"/>
      <c r="J15" s="187"/>
      <c r="K15" s="187"/>
      <c r="L15" s="187"/>
    </row>
    <row r="16" spans="1:12" ht="15.75" x14ac:dyDescent="0.25">
      <c r="A16" s="188" t="s">
        <v>7</v>
      </c>
      <c r="B16" s="188"/>
      <c r="C16" s="188"/>
      <c r="D16" s="188"/>
      <c r="E16" s="188"/>
      <c r="F16" s="188"/>
      <c r="G16" s="188"/>
      <c r="H16" s="188"/>
      <c r="I16" s="188"/>
      <c r="J16" s="188"/>
      <c r="K16" s="188"/>
      <c r="L16" s="188"/>
    </row>
    <row r="17" spans="1:48" ht="15" x14ac:dyDescent="0.25"/>
    <row r="18" spans="1:48" ht="18.75" x14ac:dyDescent="0.3">
      <c r="A18" s="195" t="s">
        <v>323</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row>
    <row r="20" spans="1:48" s="26" customFormat="1" ht="15.75" x14ac:dyDescent="0.25">
      <c r="A20" s="255" t="s">
        <v>324</v>
      </c>
      <c r="B20" s="255" t="s">
        <v>325</v>
      </c>
      <c r="C20" s="255" t="s">
        <v>326</v>
      </c>
      <c r="D20" s="255" t="s">
        <v>327</v>
      </c>
      <c r="E20" s="257" t="s">
        <v>328</v>
      </c>
      <c r="F20" s="257"/>
      <c r="G20" s="257"/>
      <c r="H20" s="257"/>
      <c r="I20" s="257"/>
      <c r="J20" s="257"/>
      <c r="K20" s="257"/>
      <c r="L20" s="257"/>
      <c r="M20" s="255" t="s">
        <v>329</v>
      </c>
      <c r="N20" s="255" t="s">
        <v>330</v>
      </c>
      <c r="O20" s="255" t="s">
        <v>331</v>
      </c>
      <c r="P20" s="255" t="s">
        <v>332</v>
      </c>
      <c r="Q20" s="255" t="s">
        <v>333</v>
      </c>
      <c r="R20" s="255" t="s">
        <v>334</v>
      </c>
      <c r="S20" s="257" t="s">
        <v>335</v>
      </c>
      <c r="T20" s="257"/>
      <c r="U20" s="255" t="s">
        <v>336</v>
      </c>
      <c r="V20" s="255" t="s">
        <v>337</v>
      </c>
      <c r="W20" s="255" t="s">
        <v>338</v>
      </c>
      <c r="X20" s="255" t="s">
        <v>339</v>
      </c>
      <c r="Y20" s="255" t="s">
        <v>340</v>
      </c>
      <c r="Z20" s="255" t="s">
        <v>341</v>
      </c>
      <c r="AA20" s="255" t="s">
        <v>342</v>
      </c>
      <c r="AB20" s="255" t="s">
        <v>343</v>
      </c>
      <c r="AC20" s="255" t="s">
        <v>344</v>
      </c>
      <c r="AD20" s="255" t="s">
        <v>345</v>
      </c>
      <c r="AE20" s="255" t="s">
        <v>346</v>
      </c>
      <c r="AF20" s="257" t="s">
        <v>347</v>
      </c>
      <c r="AG20" s="257"/>
      <c r="AH20" s="257"/>
      <c r="AI20" s="257"/>
      <c r="AJ20" s="257"/>
      <c r="AK20" s="257"/>
      <c r="AL20" s="257" t="s">
        <v>348</v>
      </c>
      <c r="AM20" s="257"/>
      <c r="AN20" s="257"/>
      <c r="AO20" s="257"/>
      <c r="AP20" s="257" t="s">
        <v>349</v>
      </c>
      <c r="AQ20" s="257"/>
      <c r="AR20" s="255" t="s">
        <v>350</v>
      </c>
      <c r="AS20" s="255" t="s">
        <v>351</v>
      </c>
      <c r="AT20" s="255" t="s">
        <v>352</v>
      </c>
      <c r="AU20" s="255" t="s">
        <v>353</v>
      </c>
      <c r="AV20" s="255" t="s">
        <v>354</v>
      </c>
    </row>
    <row r="21" spans="1:48" s="26" customFormat="1" ht="15.75" x14ac:dyDescent="0.25">
      <c r="A21" s="258"/>
      <c r="B21" s="258"/>
      <c r="C21" s="258"/>
      <c r="D21" s="258"/>
      <c r="E21" s="255" t="s">
        <v>355</v>
      </c>
      <c r="F21" s="255" t="s">
        <v>307</v>
      </c>
      <c r="G21" s="255" t="s">
        <v>309</v>
      </c>
      <c r="H21" s="255" t="s">
        <v>311</v>
      </c>
      <c r="I21" s="255" t="s">
        <v>356</v>
      </c>
      <c r="J21" s="255" t="s">
        <v>357</v>
      </c>
      <c r="K21" s="255" t="s">
        <v>358</v>
      </c>
      <c r="L21" s="255" t="s">
        <v>145</v>
      </c>
      <c r="M21" s="258"/>
      <c r="N21" s="258"/>
      <c r="O21" s="258"/>
      <c r="P21" s="258"/>
      <c r="Q21" s="258"/>
      <c r="R21" s="258"/>
      <c r="S21" s="255" t="s">
        <v>191</v>
      </c>
      <c r="T21" s="255" t="s">
        <v>192</v>
      </c>
      <c r="U21" s="258"/>
      <c r="V21" s="258"/>
      <c r="W21" s="258"/>
      <c r="X21" s="258"/>
      <c r="Y21" s="258"/>
      <c r="Z21" s="258"/>
      <c r="AA21" s="258"/>
      <c r="AB21" s="258"/>
      <c r="AC21" s="258"/>
      <c r="AD21" s="258"/>
      <c r="AE21" s="258"/>
      <c r="AF21" s="257" t="s">
        <v>359</v>
      </c>
      <c r="AG21" s="257"/>
      <c r="AH21" s="257" t="s">
        <v>360</v>
      </c>
      <c r="AI21" s="257"/>
      <c r="AJ21" s="255" t="s">
        <v>361</v>
      </c>
      <c r="AK21" s="255" t="s">
        <v>362</v>
      </c>
      <c r="AL21" s="255" t="s">
        <v>363</v>
      </c>
      <c r="AM21" s="255" t="s">
        <v>364</v>
      </c>
      <c r="AN21" s="255" t="s">
        <v>365</v>
      </c>
      <c r="AO21" s="255" t="s">
        <v>366</v>
      </c>
      <c r="AP21" s="255" t="s">
        <v>367</v>
      </c>
      <c r="AQ21" s="255" t="s">
        <v>192</v>
      </c>
      <c r="AR21" s="258"/>
      <c r="AS21" s="258"/>
      <c r="AT21" s="258"/>
      <c r="AU21" s="258"/>
      <c r="AV21" s="258"/>
    </row>
    <row r="22" spans="1:48" s="26" customFormat="1" ht="47.25" x14ac:dyDescent="0.25">
      <c r="A22" s="256"/>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256"/>
      <c r="AD22" s="256"/>
      <c r="AE22" s="256"/>
      <c r="AF22" s="27" t="s">
        <v>368</v>
      </c>
      <c r="AG22" s="27" t="s">
        <v>369</v>
      </c>
      <c r="AH22" s="27" t="s">
        <v>191</v>
      </c>
      <c r="AI22" s="27" t="s">
        <v>192</v>
      </c>
      <c r="AJ22" s="256"/>
      <c r="AK22" s="256"/>
      <c r="AL22" s="256"/>
      <c r="AM22" s="256"/>
      <c r="AN22" s="256"/>
      <c r="AO22" s="256"/>
      <c r="AP22" s="256"/>
      <c r="AQ22" s="256"/>
      <c r="AR22" s="256"/>
      <c r="AS22" s="256"/>
      <c r="AT22" s="256"/>
      <c r="AU22" s="256"/>
      <c r="AV22" s="256"/>
    </row>
    <row r="23" spans="1:48" s="26" customFormat="1" ht="15.75"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409.5" customHeight="1" x14ac:dyDescent="0.25">
      <c r="A24" s="29">
        <v>1</v>
      </c>
      <c r="B24" s="29" t="s">
        <v>421</v>
      </c>
      <c r="C24" s="29" t="s">
        <v>422</v>
      </c>
      <c r="D24" s="33">
        <v>43800</v>
      </c>
      <c r="E24" s="29"/>
      <c r="F24" s="29"/>
      <c r="G24" s="29"/>
      <c r="H24" s="29"/>
      <c r="I24" s="29"/>
      <c r="J24" s="29"/>
      <c r="K24" s="29"/>
      <c r="L24" s="29">
        <v>1.046</v>
      </c>
      <c r="M24" s="29" t="s">
        <v>423</v>
      </c>
      <c r="N24" s="29" t="s">
        <v>424</v>
      </c>
      <c r="O24" s="29" t="s">
        <v>434</v>
      </c>
      <c r="P24" s="30">
        <v>86342.688819999996</v>
      </c>
      <c r="Q24" s="29" t="s">
        <v>425</v>
      </c>
      <c r="R24" s="30">
        <v>60439.882180000001</v>
      </c>
      <c r="S24" s="29" t="s">
        <v>426</v>
      </c>
      <c r="T24" s="29" t="s">
        <v>427</v>
      </c>
      <c r="U24" s="29">
        <v>15</v>
      </c>
      <c r="V24" s="29">
        <v>1</v>
      </c>
      <c r="W24" s="29" t="s">
        <v>428</v>
      </c>
      <c r="X24" s="30">
        <v>60187.251900000003</v>
      </c>
      <c r="Y24" s="29"/>
      <c r="Z24" s="29">
        <v>1</v>
      </c>
      <c r="AA24" s="30">
        <v>60000</v>
      </c>
      <c r="AB24" s="30">
        <v>60000</v>
      </c>
      <c r="AC24" s="29" t="s">
        <v>428</v>
      </c>
      <c r="AD24" s="29">
        <v>70800</v>
      </c>
      <c r="AE24" s="29">
        <v>0</v>
      </c>
      <c r="AF24" s="29">
        <v>917663</v>
      </c>
      <c r="AG24" s="29" t="s">
        <v>429</v>
      </c>
      <c r="AH24" s="31">
        <v>43069</v>
      </c>
      <c r="AI24" s="31">
        <v>43046</v>
      </c>
      <c r="AJ24" s="31">
        <v>43077</v>
      </c>
      <c r="AK24" s="31">
        <v>43088</v>
      </c>
      <c r="AL24" s="29" t="s">
        <v>430</v>
      </c>
      <c r="AM24" s="29" t="s">
        <v>431</v>
      </c>
      <c r="AN24" s="31">
        <v>43088</v>
      </c>
      <c r="AO24" s="29" t="s">
        <v>432</v>
      </c>
      <c r="AP24" s="31">
        <v>43100</v>
      </c>
      <c r="AQ24" s="31">
        <v>43098</v>
      </c>
      <c r="AR24" s="31">
        <v>43404</v>
      </c>
      <c r="AS24" s="31">
        <v>43388</v>
      </c>
      <c r="AT24" s="31">
        <v>43738</v>
      </c>
      <c r="AU24" s="29"/>
      <c r="AV24" s="29"/>
    </row>
    <row r="26" spans="1:48" ht="25.5" customHeight="1" x14ac:dyDescent="0.25">
      <c r="A26" s="32" t="s">
        <v>433</v>
      </c>
    </row>
  </sheetData>
  <mergeCells count="60">
    <mergeCell ref="A13:L13"/>
    <mergeCell ref="A5:L5"/>
    <mergeCell ref="A7:L7"/>
    <mergeCell ref="A9:L9"/>
    <mergeCell ref="A10:L10"/>
    <mergeCell ref="A12:L1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W20:W22"/>
    <mergeCell ref="X20:X22"/>
    <mergeCell ref="Y20:Y22"/>
    <mergeCell ref="O20:O22"/>
    <mergeCell ref="P20:P22"/>
    <mergeCell ref="Q20:Q22"/>
    <mergeCell ref="R20:R22"/>
    <mergeCell ref="S20:T20"/>
    <mergeCell ref="V20:V22"/>
    <mergeCell ref="U20:U22"/>
    <mergeCell ref="E21:E22"/>
    <mergeCell ref="F21:F22"/>
    <mergeCell ref="G21:G22"/>
    <mergeCell ref="H21:H22"/>
    <mergeCell ref="I21:I22"/>
    <mergeCell ref="AQ21:AQ22"/>
    <mergeCell ref="AF21:AG21"/>
    <mergeCell ref="AN21:AN22"/>
    <mergeCell ref="AH21:AI21"/>
    <mergeCell ref="Z20:Z22"/>
    <mergeCell ref="AA20:AA22"/>
    <mergeCell ref="AO21:AO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Normal="100" workbookViewId="0">
      <selection activeCell="O24" sqref="O24"/>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90" t="s">
        <v>505</v>
      </c>
      <c r="B5" s="190"/>
      <c r="C5" s="190"/>
      <c r="D5" s="190"/>
      <c r="E5" s="190"/>
      <c r="F5" s="190"/>
      <c r="G5" s="190"/>
      <c r="H5" s="190"/>
      <c r="I5" s="190"/>
      <c r="J5" s="190"/>
      <c r="K5" s="190"/>
      <c r="L5" s="190"/>
    </row>
    <row r="6" spans="1:12" ht="15.95" customHeight="1" x14ac:dyDescent="0.25"/>
    <row r="7" spans="1:12" ht="18.95" customHeight="1" x14ac:dyDescent="0.3">
      <c r="A7" s="191" t="s">
        <v>3</v>
      </c>
      <c r="B7" s="191"/>
      <c r="C7" s="191"/>
      <c r="D7" s="191"/>
      <c r="E7" s="191"/>
      <c r="F7" s="191"/>
      <c r="G7" s="191"/>
      <c r="H7" s="191"/>
      <c r="I7" s="191"/>
      <c r="J7" s="191"/>
      <c r="K7" s="191"/>
      <c r="L7" s="191"/>
    </row>
    <row r="8" spans="1:12" ht="15.95" customHeight="1" x14ac:dyDescent="0.25"/>
    <row r="9" spans="1:12" ht="15.95" customHeight="1" x14ac:dyDescent="0.25">
      <c r="A9" s="190" t="s">
        <v>506</v>
      </c>
      <c r="B9" s="190"/>
      <c r="C9" s="190"/>
      <c r="D9" s="190"/>
      <c r="E9" s="190"/>
      <c r="F9" s="190"/>
      <c r="G9" s="190"/>
      <c r="H9" s="190"/>
      <c r="I9" s="190"/>
      <c r="J9" s="190"/>
      <c r="K9" s="190"/>
      <c r="L9" s="190"/>
    </row>
    <row r="10" spans="1:12" ht="15.95" customHeight="1" x14ac:dyDescent="0.25">
      <c r="A10" s="188" t="s">
        <v>4</v>
      </c>
      <c r="B10" s="188"/>
      <c r="C10" s="188"/>
      <c r="D10" s="188"/>
      <c r="E10" s="188"/>
      <c r="F10" s="188"/>
      <c r="G10" s="188"/>
      <c r="H10" s="188"/>
      <c r="I10" s="188"/>
      <c r="J10" s="188"/>
      <c r="K10" s="188"/>
      <c r="L10" s="188"/>
    </row>
    <row r="11" spans="1:12" ht="15.95" customHeight="1" x14ac:dyDescent="0.25"/>
    <row r="12" spans="1:12" ht="15.95" customHeight="1" x14ac:dyDescent="0.25">
      <c r="A12" s="190" t="s">
        <v>436</v>
      </c>
      <c r="B12" s="190"/>
      <c r="C12" s="190"/>
      <c r="D12" s="190"/>
      <c r="E12" s="190"/>
      <c r="F12" s="190"/>
      <c r="G12" s="190"/>
      <c r="H12" s="190"/>
      <c r="I12" s="190"/>
      <c r="J12" s="190"/>
      <c r="K12" s="190"/>
      <c r="L12" s="190"/>
    </row>
    <row r="13" spans="1:12" ht="15.95" customHeight="1" x14ac:dyDescent="0.25">
      <c r="A13" s="188" t="s">
        <v>5</v>
      </c>
      <c r="B13" s="188"/>
      <c r="C13" s="188"/>
      <c r="D13" s="188"/>
      <c r="E13" s="188"/>
      <c r="F13" s="188"/>
      <c r="G13" s="188"/>
      <c r="H13" s="188"/>
      <c r="I13" s="188"/>
      <c r="J13" s="188"/>
      <c r="K13" s="188"/>
      <c r="L13" s="188"/>
    </row>
    <row r="14" spans="1:12" ht="15.95" customHeight="1" x14ac:dyDescent="0.25"/>
    <row r="15" spans="1:12" ht="15.95" customHeight="1" x14ac:dyDescent="0.25">
      <c r="A15" s="187" t="s">
        <v>6</v>
      </c>
      <c r="B15" s="187"/>
      <c r="C15" s="187"/>
      <c r="D15" s="187"/>
      <c r="E15" s="187"/>
      <c r="F15" s="187"/>
      <c r="G15" s="187"/>
      <c r="H15" s="187"/>
      <c r="I15" s="187"/>
      <c r="J15" s="187"/>
      <c r="K15" s="187"/>
      <c r="L15" s="187"/>
    </row>
    <row r="16" spans="1:12" ht="15.95" customHeight="1" x14ac:dyDescent="0.25">
      <c r="A16" s="188" t="s">
        <v>7</v>
      </c>
      <c r="B16" s="188"/>
      <c r="C16" s="188"/>
      <c r="D16" s="188"/>
      <c r="E16" s="188"/>
      <c r="F16" s="188"/>
      <c r="G16" s="188"/>
      <c r="H16" s="188"/>
      <c r="I16" s="188"/>
      <c r="J16" s="188"/>
      <c r="K16" s="188"/>
      <c r="L16" s="188"/>
    </row>
    <row r="17" spans="1:13" ht="15.95" customHeight="1" x14ac:dyDescent="0.25"/>
    <row r="18" spans="1:13" ht="18.95" customHeight="1" x14ac:dyDescent="0.3">
      <c r="A18" s="195" t="s">
        <v>370</v>
      </c>
      <c r="B18" s="195"/>
      <c r="C18" s="195"/>
      <c r="D18" s="195"/>
      <c r="E18" s="195"/>
      <c r="F18" s="195"/>
      <c r="G18" s="195"/>
      <c r="H18" s="195"/>
      <c r="I18" s="195"/>
      <c r="J18" s="195"/>
      <c r="K18" s="195"/>
      <c r="L18" s="195"/>
    </row>
    <row r="20" spans="1:13" ht="32.1" customHeight="1" x14ac:dyDescent="0.25">
      <c r="A20" s="271" t="s">
        <v>371</v>
      </c>
      <c r="B20" s="271"/>
      <c r="C20" s="271"/>
      <c r="D20" s="271"/>
      <c r="E20" s="271"/>
      <c r="F20" s="271"/>
      <c r="G20" s="269" t="s">
        <v>6</v>
      </c>
      <c r="H20" s="269"/>
      <c r="I20" s="269"/>
      <c r="J20" s="269"/>
      <c r="K20" s="269"/>
      <c r="L20" s="269"/>
      <c r="M20" s="8" t="s">
        <v>134</v>
      </c>
    </row>
    <row r="21" spans="1:13" ht="15.95" customHeight="1" x14ac:dyDescent="0.25">
      <c r="A21" s="271" t="s">
        <v>372</v>
      </c>
      <c r="B21" s="271"/>
      <c r="C21" s="271"/>
      <c r="D21" s="271"/>
      <c r="E21" s="271"/>
      <c r="F21" s="271"/>
      <c r="G21" s="269" t="s">
        <v>488</v>
      </c>
      <c r="H21" s="269"/>
      <c r="I21" s="269"/>
      <c r="J21" s="269"/>
      <c r="K21" s="269"/>
      <c r="L21" s="269"/>
    </row>
    <row r="22" spans="1:13" ht="15.95" customHeight="1" x14ac:dyDescent="0.25">
      <c r="A22" s="271" t="s">
        <v>373</v>
      </c>
      <c r="B22" s="271"/>
      <c r="C22" s="271"/>
      <c r="D22" s="271"/>
      <c r="E22" s="271"/>
      <c r="F22" s="271"/>
      <c r="G22" s="269" t="s">
        <v>374</v>
      </c>
      <c r="H22" s="269"/>
      <c r="I22" s="269"/>
      <c r="J22" s="269"/>
      <c r="K22" s="269"/>
      <c r="L22" s="269"/>
    </row>
    <row r="23" spans="1:13" ht="15.95" customHeight="1" x14ac:dyDescent="0.25">
      <c r="A23" s="271" t="s">
        <v>375</v>
      </c>
      <c r="B23" s="271"/>
      <c r="C23" s="271"/>
      <c r="D23" s="271"/>
      <c r="E23" s="271"/>
      <c r="F23" s="271"/>
      <c r="G23" s="273" t="s">
        <v>489</v>
      </c>
      <c r="H23" s="273"/>
      <c r="I23" s="273"/>
      <c r="J23" s="273"/>
      <c r="K23" s="273"/>
      <c r="L23" s="273"/>
    </row>
    <row r="24" spans="1:13" ht="15.95" customHeight="1" x14ac:dyDescent="0.25">
      <c r="A24" s="271" t="s">
        <v>376</v>
      </c>
      <c r="B24" s="271"/>
      <c r="C24" s="271"/>
      <c r="D24" s="271"/>
      <c r="E24" s="271"/>
      <c r="F24" s="271"/>
      <c r="G24" s="269">
        <v>2023</v>
      </c>
      <c r="H24" s="269"/>
      <c r="I24" s="269"/>
      <c r="J24" s="269"/>
      <c r="K24" s="269"/>
      <c r="L24" s="269"/>
    </row>
    <row r="25" spans="1:13" ht="15.95" customHeight="1" x14ac:dyDescent="0.25">
      <c r="A25" s="271" t="s">
        <v>377</v>
      </c>
      <c r="B25" s="271"/>
      <c r="C25" s="271"/>
      <c r="D25" s="271"/>
      <c r="E25" s="271"/>
      <c r="F25" s="271"/>
      <c r="G25" s="273" t="s">
        <v>501</v>
      </c>
      <c r="H25" s="273"/>
      <c r="I25" s="273"/>
      <c r="J25" s="273"/>
      <c r="K25" s="273"/>
      <c r="L25" s="273"/>
    </row>
    <row r="26" spans="1:13" ht="15.95" customHeight="1" x14ac:dyDescent="0.25">
      <c r="A26" s="271" t="s">
        <v>498</v>
      </c>
      <c r="B26" s="271"/>
      <c r="C26" s="271"/>
      <c r="D26" s="271"/>
      <c r="E26" s="271"/>
      <c r="F26" s="271"/>
      <c r="G26" s="274">
        <v>0.17958299</v>
      </c>
      <c r="H26" s="274"/>
      <c r="I26" s="274"/>
      <c r="J26" s="274"/>
      <c r="K26" s="274"/>
      <c r="L26" s="274"/>
    </row>
    <row r="27" spans="1:13" ht="15.95" customHeight="1" x14ac:dyDescent="0.25">
      <c r="A27" s="271" t="s">
        <v>378</v>
      </c>
      <c r="B27" s="271"/>
      <c r="C27" s="271"/>
      <c r="D27" s="271"/>
      <c r="E27" s="271"/>
      <c r="F27" s="271"/>
      <c r="G27" s="273" t="s">
        <v>490</v>
      </c>
      <c r="H27" s="273"/>
      <c r="I27" s="273"/>
      <c r="J27" s="273"/>
      <c r="K27" s="273"/>
      <c r="L27" s="273"/>
    </row>
    <row r="28" spans="1:13" ht="15.95" customHeight="1" x14ac:dyDescent="0.25">
      <c r="A28" s="271" t="s">
        <v>379</v>
      </c>
      <c r="B28" s="271"/>
      <c r="C28" s="271"/>
      <c r="D28" s="271"/>
      <c r="E28" s="271"/>
      <c r="F28" s="271"/>
      <c r="G28" s="273">
        <v>0.18</v>
      </c>
      <c r="H28" s="273"/>
      <c r="I28" s="273"/>
      <c r="J28" s="273"/>
      <c r="K28" s="273"/>
      <c r="L28" s="273"/>
    </row>
    <row r="29" spans="1:13" ht="29.1" customHeight="1" x14ac:dyDescent="0.25">
      <c r="A29" s="270" t="s">
        <v>380</v>
      </c>
      <c r="B29" s="270"/>
      <c r="C29" s="270"/>
      <c r="D29" s="270"/>
      <c r="E29" s="270"/>
      <c r="F29" s="270"/>
      <c r="G29" s="269" t="s">
        <v>394</v>
      </c>
      <c r="H29" s="269"/>
      <c r="I29" s="269"/>
      <c r="J29" s="269"/>
      <c r="K29" s="269"/>
      <c r="L29" s="269"/>
    </row>
    <row r="30" spans="1:13" ht="15.95" customHeight="1" x14ac:dyDescent="0.25">
      <c r="A30" s="271" t="s">
        <v>381</v>
      </c>
      <c r="B30" s="271"/>
      <c r="C30" s="271"/>
      <c r="D30" s="271"/>
      <c r="E30" s="271"/>
      <c r="F30" s="271"/>
      <c r="G30" s="269" t="s">
        <v>394</v>
      </c>
      <c r="H30" s="269"/>
      <c r="I30" s="269"/>
      <c r="J30" s="269"/>
      <c r="K30" s="269"/>
      <c r="L30" s="269"/>
    </row>
    <row r="31" spans="1:13" ht="29.1" customHeight="1" x14ac:dyDescent="0.25">
      <c r="A31" s="270" t="s">
        <v>382</v>
      </c>
      <c r="B31" s="270"/>
      <c r="C31" s="270"/>
      <c r="D31" s="270"/>
      <c r="E31" s="270"/>
      <c r="F31" s="270"/>
      <c r="G31" s="269" t="s">
        <v>394</v>
      </c>
      <c r="H31" s="269"/>
      <c r="I31" s="269"/>
      <c r="J31" s="269"/>
      <c r="K31" s="269"/>
      <c r="L31" s="269"/>
    </row>
    <row r="32" spans="1:13" ht="15.95" customHeight="1" x14ac:dyDescent="0.25">
      <c r="A32" s="271" t="s">
        <v>381</v>
      </c>
      <c r="B32" s="271"/>
      <c r="C32" s="271"/>
      <c r="D32" s="271"/>
      <c r="E32" s="271"/>
      <c r="F32" s="271"/>
      <c r="G32" s="269" t="s">
        <v>394</v>
      </c>
      <c r="H32" s="269"/>
      <c r="I32" s="269"/>
      <c r="J32" s="269"/>
      <c r="K32" s="269"/>
      <c r="L32" s="269"/>
    </row>
    <row r="33" spans="1:12" ht="15.95" customHeight="1" x14ac:dyDescent="0.25">
      <c r="A33" s="271" t="s">
        <v>383</v>
      </c>
      <c r="B33" s="271"/>
      <c r="C33" s="271"/>
      <c r="D33" s="271"/>
      <c r="E33" s="271"/>
      <c r="F33" s="271"/>
      <c r="G33" s="269" t="s">
        <v>394</v>
      </c>
      <c r="H33" s="269"/>
      <c r="I33" s="269"/>
      <c r="J33" s="269"/>
      <c r="K33" s="269"/>
      <c r="L33" s="269"/>
    </row>
    <row r="34" spans="1:12" ht="15.95" customHeight="1" x14ac:dyDescent="0.25">
      <c r="A34" s="271" t="s">
        <v>384</v>
      </c>
      <c r="B34" s="271"/>
      <c r="C34" s="271"/>
      <c r="D34" s="271"/>
      <c r="E34" s="271"/>
      <c r="F34" s="271"/>
      <c r="G34" s="269" t="s">
        <v>394</v>
      </c>
      <c r="H34" s="269"/>
      <c r="I34" s="269"/>
      <c r="J34" s="269"/>
      <c r="K34" s="269"/>
      <c r="L34" s="269"/>
    </row>
    <row r="35" spans="1:12" ht="15.95" customHeight="1" x14ac:dyDescent="0.25">
      <c r="A35" s="271" t="s">
        <v>385</v>
      </c>
      <c r="B35" s="271"/>
      <c r="C35" s="271"/>
      <c r="D35" s="271"/>
      <c r="E35" s="271"/>
      <c r="F35" s="271"/>
      <c r="G35" s="269" t="s">
        <v>394</v>
      </c>
      <c r="H35" s="269"/>
      <c r="I35" s="269"/>
      <c r="J35" s="269"/>
      <c r="K35" s="269"/>
      <c r="L35" s="269"/>
    </row>
    <row r="36" spans="1:12" ht="15.95" customHeight="1" x14ac:dyDescent="0.25">
      <c r="A36" s="270" t="s">
        <v>386</v>
      </c>
      <c r="B36" s="270"/>
      <c r="C36" s="270"/>
      <c r="D36" s="270"/>
      <c r="E36" s="270"/>
      <c r="F36" s="270"/>
      <c r="G36" s="272">
        <v>0</v>
      </c>
      <c r="H36" s="272"/>
      <c r="I36" s="272"/>
      <c r="J36" s="272"/>
      <c r="K36" s="272"/>
      <c r="L36" s="272"/>
    </row>
    <row r="37" spans="1:12" ht="15.95" customHeight="1" x14ac:dyDescent="0.25">
      <c r="A37" s="270" t="s">
        <v>387</v>
      </c>
      <c r="B37" s="270"/>
      <c r="C37" s="270"/>
      <c r="D37" s="270"/>
      <c r="E37" s="270"/>
      <c r="F37" s="270"/>
      <c r="G37" s="269">
        <v>0</v>
      </c>
      <c r="H37" s="269"/>
      <c r="I37" s="269"/>
      <c r="J37" s="269"/>
      <c r="K37" s="269"/>
      <c r="L37" s="269"/>
    </row>
    <row r="38" spans="1:12" ht="15.95" customHeight="1" x14ac:dyDescent="0.25">
      <c r="A38" s="270" t="s">
        <v>388</v>
      </c>
      <c r="B38" s="270"/>
      <c r="C38" s="270"/>
      <c r="D38" s="270"/>
      <c r="E38" s="270"/>
      <c r="F38" s="270"/>
      <c r="G38" s="272">
        <v>0</v>
      </c>
      <c r="H38" s="272"/>
      <c r="I38" s="272"/>
      <c r="J38" s="272"/>
      <c r="K38" s="272"/>
      <c r="L38" s="272"/>
    </row>
    <row r="39" spans="1:12" ht="15.95" customHeight="1" x14ac:dyDescent="0.25">
      <c r="A39" s="270" t="s">
        <v>389</v>
      </c>
      <c r="B39" s="270"/>
      <c r="C39" s="270"/>
      <c r="D39" s="270"/>
      <c r="E39" s="270"/>
      <c r="F39" s="270"/>
      <c r="G39" s="269">
        <v>0</v>
      </c>
      <c r="H39" s="269"/>
      <c r="I39" s="269"/>
      <c r="J39" s="269"/>
      <c r="K39" s="269"/>
      <c r="L39" s="269"/>
    </row>
    <row r="40" spans="1:12" ht="15.95" customHeight="1" x14ac:dyDescent="0.25">
      <c r="A40" s="270" t="s">
        <v>390</v>
      </c>
      <c r="B40" s="270"/>
      <c r="C40" s="270"/>
      <c r="D40" s="270"/>
      <c r="E40" s="270"/>
      <c r="F40" s="270"/>
      <c r="G40" s="269"/>
      <c r="H40" s="269"/>
      <c r="I40" s="269"/>
      <c r="J40" s="269"/>
      <c r="K40" s="269"/>
      <c r="L40" s="269"/>
    </row>
    <row r="41" spans="1:12" ht="15.95" customHeight="1" x14ac:dyDescent="0.25">
      <c r="A41" s="259" t="s">
        <v>391</v>
      </c>
      <c r="B41" s="259"/>
      <c r="C41" s="259"/>
      <c r="D41" s="259"/>
      <c r="E41" s="259"/>
      <c r="F41" s="259"/>
      <c r="G41" s="269" t="s">
        <v>491</v>
      </c>
      <c r="H41" s="269"/>
      <c r="I41" s="269"/>
      <c r="J41" s="269"/>
      <c r="K41" s="269"/>
      <c r="L41" s="269"/>
    </row>
    <row r="42" spans="1:12" ht="15.95" customHeight="1" x14ac:dyDescent="0.25">
      <c r="A42" s="267" t="s">
        <v>392</v>
      </c>
      <c r="B42" s="267"/>
      <c r="C42" s="267"/>
      <c r="D42" s="267"/>
      <c r="E42" s="267"/>
      <c r="F42" s="267"/>
      <c r="G42" s="269"/>
      <c r="H42" s="269"/>
      <c r="I42" s="269"/>
      <c r="J42" s="269"/>
      <c r="K42" s="269"/>
      <c r="L42" s="269"/>
    </row>
    <row r="43" spans="1:12" ht="15.95" customHeight="1" x14ac:dyDescent="0.25">
      <c r="A43" s="267" t="s">
        <v>393</v>
      </c>
      <c r="B43" s="267"/>
      <c r="C43" s="267"/>
      <c r="D43" s="267"/>
      <c r="E43" s="267"/>
      <c r="F43" s="267"/>
      <c r="G43" s="269" t="s">
        <v>394</v>
      </c>
      <c r="H43" s="269"/>
      <c r="I43" s="269"/>
      <c r="J43" s="269"/>
      <c r="K43" s="269"/>
      <c r="L43" s="269"/>
    </row>
    <row r="44" spans="1:12" ht="15.95" customHeight="1" x14ac:dyDescent="0.25">
      <c r="A44" s="267" t="s">
        <v>395</v>
      </c>
      <c r="B44" s="267"/>
      <c r="C44" s="267"/>
      <c r="D44" s="267"/>
      <c r="E44" s="267"/>
      <c r="F44" s="267"/>
      <c r="G44" s="269" t="s">
        <v>394</v>
      </c>
      <c r="H44" s="269"/>
      <c r="I44" s="269"/>
      <c r="J44" s="269"/>
      <c r="K44" s="269"/>
      <c r="L44" s="269"/>
    </row>
    <row r="45" spans="1:12" ht="15.95" customHeight="1" x14ac:dyDescent="0.25">
      <c r="A45" s="268" t="s">
        <v>396</v>
      </c>
      <c r="B45" s="268"/>
      <c r="C45" s="268"/>
      <c r="D45" s="268"/>
      <c r="E45" s="268"/>
      <c r="F45" s="268"/>
      <c r="G45" s="269" t="s">
        <v>394</v>
      </c>
      <c r="H45" s="269"/>
      <c r="I45" s="269"/>
      <c r="J45" s="269"/>
      <c r="K45" s="269"/>
      <c r="L45" s="269"/>
    </row>
    <row r="46" spans="1:12" ht="29.1" customHeight="1" x14ac:dyDescent="0.25">
      <c r="A46" s="271" t="s">
        <v>397</v>
      </c>
      <c r="B46" s="271"/>
      <c r="C46" s="271"/>
      <c r="D46" s="271"/>
      <c r="E46" s="271"/>
      <c r="F46" s="271"/>
      <c r="G46" s="269" t="s">
        <v>394</v>
      </c>
      <c r="H46" s="269"/>
      <c r="I46" s="269"/>
      <c r="J46" s="269"/>
      <c r="K46" s="269"/>
      <c r="L46" s="269"/>
    </row>
    <row r="47" spans="1:12" ht="29.1" customHeight="1" x14ac:dyDescent="0.25">
      <c r="A47" s="270" t="s">
        <v>398</v>
      </c>
      <c r="B47" s="270"/>
      <c r="C47" s="270"/>
      <c r="D47" s="270"/>
      <c r="E47" s="270"/>
      <c r="F47" s="270"/>
      <c r="G47" s="269" t="s">
        <v>394</v>
      </c>
      <c r="H47" s="269"/>
      <c r="I47" s="269"/>
      <c r="J47" s="269"/>
      <c r="K47" s="269"/>
      <c r="L47" s="269"/>
    </row>
    <row r="48" spans="1:12" ht="15.95" customHeight="1" x14ac:dyDescent="0.25">
      <c r="A48" s="271" t="s">
        <v>381</v>
      </c>
      <c r="B48" s="271"/>
      <c r="C48" s="271"/>
      <c r="D48" s="271"/>
      <c r="E48" s="271"/>
      <c r="F48" s="271"/>
      <c r="G48" s="269" t="s">
        <v>394</v>
      </c>
      <c r="H48" s="269"/>
      <c r="I48" s="269"/>
      <c r="J48" s="269"/>
      <c r="K48" s="269"/>
      <c r="L48" s="269"/>
    </row>
    <row r="49" spans="1:12" ht="15.95" customHeight="1" x14ac:dyDescent="0.25">
      <c r="A49" s="271" t="s">
        <v>399</v>
      </c>
      <c r="B49" s="271"/>
      <c r="C49" s="271"/>
      <c r="D49" s="271"/>
      <c r="E49" s="271"/>
      <c r="F49" s="271"/>
      <c r="G49" s="269" t="s">
        <v>394</v>
      </c>
      <c r="H49" s="269"/>
      <c r="I49" s="269"/>
      <c r="J49" s="269"/>
      <c r="K49" s="269"/>
      <c r="L49" s="269"/>
    </row>
    <row r="50" spans="1:12" ht="15.95" customHeight="1" x14ac:dyDescent="0.25">
      <c r="A50" s="271" t="s">
        <v>400</v>
      </c>
      <c r="B50" s="271"/>
      <c r="C50" s="271"/>
      <c r="D50" s="271"/>
      <c r="E50" s="271"/>
      <c r="F50" s="271"/>
      <c r="G50" s="269" t="s">
        <v>394</v>
      </c>
      <c r="H50" s="269"/>
      <c r="I50" s="269"/>
      <c r="J50" s="269"/>
      <c r="K50" s="269"/>
      <c r="L50" s="269"/>
    </row>
    <row r="51" spans="1:12" ht="15.95" customHeight="1" x14ac:dyDescent="0.25">
      <c r="A51" s="270" t="s">
        <v>401</v>
      </c>
      <c r="B51" s="270"/>
      <c r="C51" s="270"/>
      <c r="D51" s="270"/>
      <c r="E51" s="270"/>
      <c r="F51" s="270"/>
      <c r="G51" s="269" t="s">
        <v>394</v>
      </c>
      <c r="H51" s="269"/>
      <c r="I51" s="269"/>
      <c r="J51" s="269"/>
      <c r="K51" s="269"/>
      <c r="L51" s="269"/>
    </row>
    <row r="52" spans="1:12" ht="15.95" customHeight="1" x14ac:dyDescent="0.25">
      <c r="A52" s="270" t="s">
        <v>402</v>
      </c>
      <c r="B52" s="270"/>
      <c r="C52" s="270"/>
      <c r="D52" s="270"/>
      <c r="E52" s="270"/>
      <c r="F52" s="270"/>
      <c r="G52" s="269" t="s">
        <v>394</v>
      </c>
      <c r="H52" s="269"/>
      <c r="I52" s="269"/>
      <c r="J52" s="269"/>
      <c r="K52" s="269"/>
      <c r="L52" s="269"/>
    </row>
    <row r="53" spans="1:12" ht="15.95" customHeight="1" x14ac:dyDescent="0.25">
      <c r="A53" s="259" t="s">
        <v>403</v>
      </c>
      <c r="B53" s="259"/>
      <c r="C53" s="259"/>
      <c r="D53" s="259"/>
      <c r="E53" s="259"/>
      <c r="F53" s="259"/>
      <c r="G53" s="269" t="s">
        <v>394</v>
      </c>
      <c r="H53" s="269"/>
      <c r="I53" s="269"/>
      <c r="J53" s="269"/>
      <c r="K53" s="269"/>
      <c r="L53" s="269"/>
    </row>
    <row r="54" spans="1:12" ht="15.95" customHeight="1" x14ac:dyDescent="0.25">
      <c r="A54" s="267" t="s">
        <v>404</v>
      </c>
      <c r="B54" s="267"/>
      <c r="C54" s="267"/>
      <c r="D54" s="267"/>
      <c r="E54" s="267"/>
      <c r="F54" s="267"/>
      <c r="G54" s="269" t="s">
        <v>394</v>
      </c>
      <c r="H54" s="269"/>
      <c r="I54" s="269"/>
      <c r="J54" s="269"/>
      <c r="K54" s="269"/>
      <c r="L54" s="269"/>
    </row>
    <row r="55" spans="1:12" ht="15.95" customHeight="1" x14ac:dyDescent="0.25">
      <c r="A55" s="268" t="s">
        <v>405</v>
      </c>
      <c r="B55" s="268"/>
      <c r="C55" s="268"/>
      <c r="D55" s="268"/>
      <c r="E55" s="268"/>
      <c r="F55" s="268"/>
      <c r="G55" s="269" t="s">
        <v>394</v>
      </c>
      <c r="H55" s="269"/>
      <c r="I55" s="269"/>
      <c r="J55" s="269"/>
      <c r="K55" s="269"/>
      <c r="L55" s="269"/>
    </row>
    <row r="56" spans="1:12" ht="29.1" customHeight="1" x14ac:dyDescent="0.25">
      <c r="A56" s="270" t="s">
        <v>406</v>
      </c>
      <c r="B56" s="270"/>
      <c r="C56" s="270"/>
      <c r="D56" s="270"/>
      <c r="E56" s="270"/>
      <c r="F56" s="270"/>
      <c r="G56" s="269" t="s">
        <v>492</v>
      </c>
      <c r="H56" s="269"/>
      <c r="I56" s="269"/>
      <c r="J56" s="269"/>
      <c r="K56" s="269"/>
      <c r="L56" s="269"/>
    </row>
    <row r="57" spans="1:12" ht="29.1" customHeight="1" x14ac:dyDescent="0.25">
      <c r="A57" s="270" t="s">
        <v>407</v>
      </c>
      <c r="B57" s="270"/>
      <c r="C57" s="270"/>
      <c r="D57" s="270"/>
      <c r="E57" s="270"/>
      <c r="F57" s="270"/>
      <c r="G57" s="269" t="s">
        <v>413</v>
      </c>
      <c r="H57" s="269"/>
      <c r="I57" s="269"/>
      <c r="J57" s="269"/>
      <c r="K57" s="269"/>
      <c r="L57" s="269"/>
    </row>
    <row r="58" spans="1:12" ht="15" customHeight="1" x14ac:dyDescent="0.25">
      <c r="A58" s="259" t="s">
        <v>408</v>
      </c>
      <c r="B58" s="259"/>
      <c r="C58" s="259"/>
      <c r="D58" s="259"/>
      <c r="E58" s="259"/>
      <c r="F58" s="259"/>
      <c r="G58" s="260" t="s">
        <v>26</v>
      </c>
      <c r="H58" s="260"/>
      <c r="I58" s="260"/>
      <c r="J58" s="260"/>
      <c r="K58" s="260"/>
      <c r="L58" s="260"/>
    </row>
    <row r="59" spans="1:12" ht="15" customHeight="1" x14ac:dyDescent="0.25">
      <c r="A59" s="267" t="s">
        <v>409</v>
      </c>
      <c r="B59" s="267"/>
      <c r="C59" s="267"/>
      <c r="D59" s="267"/>
      <c r="E59" s="267"/>
      <c r="F59" s="267"/>
      <c r="G59" s="261"/>
      <c r="H59" s="262"/>
      <c r="I59" s="262"/>
      <c r="J59" s="262"/>
      <c r="K59" s="262"/>
      <c r="L59" s="263"/>
    </row>
    <row r="60" spans="1:12" ht="15" customHeight="1" x14ac:dyDescent="0.25">
      <c r="A60" s="267" t="s">
        <v>410</v>
      </c>
      <c r="B60" s="267"/>
      <c r="C60" s="267"/>
      <c r="D60" s="267"/>
      <c r="E60" s="267"/>
      <c r="F60" s="267"/>
      <c r="G60" s="261"/>
      <c r="H60" s="262"/>
      <c r="I60" s="262"/>
      <c r="J60" s="262"/>
      <c r="K60" s="262"/>
      <c r="L60" s="263"/>
    </row>
    <row r="61" spans="1:12" ht="15" customHeight="1" x14ac:dyDescent="0.25">
      <c r="A61" s="267" t="s">
        <v>411</v>
      </c>
      <c r="B61" s="267"/>
      <c r="C61" s="267"/>
      <c r="D61" s="267"/>
      <c r="E61" s="267"/>
      <c r="F61" s="267"/>
      <c r="G61" s="261"/>
      <c r="H61" s="262"/>
      <c r="I61" s="262"/>
      <c r="J61" s="262"/>
      <c r="K61" s="262"/>
      <c r="L61" s="263"/>
    </row>
    <row r="62" spans="1:12" ht="15" customHeight="1" x14ac:dyDescent="0.25">
      <c r="A62" s="268" t="s">
        <v>412</v>
      </c>
      <c r="B62" s="268"/>
      <c r="C62" s="268"/>
      <c r="D62" s="268"/>
      <c r="E62" s="268"/>
      <c r="F62" s="268"/>
      <c r="G62" s="264"/>
      <c r="H62" s="265"/>
      <c r="I62" s="265"/>
      <c r="J62" s="265"/>
      <c r="K62" s="265"/>
      <c r="L62" s="26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9" sqref="A9:T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0" t="s">
        <v>505</v>
      </c>
      <c r="C4" s="190"/>
      <c r="D4" s="190"/>
      <c r="E4" s="190"/>
      <c r="F4" s="190"/>
      <c r="G4" s="190"/>
      <c r="H4" s="190"/>
      <c r="I4" s="190"/>
      <c r="J4" s="190"/>
      <c r="K4" s="190"/>
      <c r="L4" s="190"/>
      <c r="M4" s="190"/>
      <c r="N4" s="190"/>
      <c r="O4" s="190"/>
      <c r="P4" s="190"/>
      <c r="Q4" s="190"/>
      <c r="R4" s="190"/>
      <c r="S4" s="190"/>
      <c r="T4" s="190"/>
    </row>
    <row r="6" spans="1:20" s="1" customFormat="1" ht="18.75" x14ac:dyDescent="0.3">
      <c r="A6" s="191" t="s">
        <v>3</v>
      </c>
      <c r="B6" s="191"/>
      <c r="C6" s="191"/>
      <c r="D6" s="191"/>
      <c r="E6" s="191"/>
      <c r="F6" s="191"/>
      <c r="G6" s="191"/>
      <c r="H6" s="191"/>
      <c r="I6" s="191"/>
      <c r="J6" s="191"/>
      <c r="K6" s="191"/>
      <c r="L6" s="191"/>
      <c r="M6" s="191"/>
      <c r="N6" s="191"/>
      <c r="O6" s="191"/>
      <c r="P6" s="191"/>
      <c r="Q6" s="191"/>
      <c r="R6" s="191"/>
      <c r="S6" s="191"/>
      <c r="T6" s="191"/>
    </row>
    <row r="8" spans="1:20" s="1" customFormat="1" x14ac:dyDescent="0.25">
      <c r="A8" s="190" t="s">
        <v>506</v>
      </c>
      <c r="B8" s="190"/>
      <c r="C8" s="190"/>
      <c r="D8" s="190"/>
      <c r="E8" s="190"/>
      <c r="F8" s="190"/>
      <c r="G8" s="190"/>
      <c r="H8" s="190"/>
      <c r="I8" s="190"/>
      <c r="J8" s="190"/>
      <c r="K8" s="190"/>
      <c r="L8" s="190"/>
      <c r="M8" s="190"/>
      <c r="N8" s="190"/>
      <c r="O8" s="190"/>
      <c r="P8" s="190"/>
      <c r="Q8" s="190"/>
      <c r="R8" s="190"/>
      <c r="S8" s="190"/>
      <c r="T8" s="190"/>
    </row>
    <row r="9" spans="1:20" s="1" customFormat="1" x14ac:dyDescent="0.25">
      <c r="A9" s="188" t="s">
        <v>4</v>
      </c>
      <c r="B9" s="188"/>
      <c r="C9" s="188"/>
      <c r="D9" s="188"/>
      <c r="E9" s="188"/>
      <c r="F9" s="188"/>
      <c r="G9" s="188"/>
      <c r="H9" s="188"/>
      <c r="I9" s="188"/>
      <c r="J9" s="188"/>
      <c r="K9" s="188"/>
      <c r="L9" s="188"/>
      <c r="M9" s="188"/>
      <c r="N9" s="188"/>
      <c r="O9" s="188"/>
      <c r="P9" s="188"/>
      <c r="Q9" s="188"/>
      <c r="R9" s="188"/>
      <c r="S9" s="188"/>
      <c r="T9" s="188"/>
    </row>
    <row r="11" spans="1:20" s="1" customFormat="1" x14ac:dyDescent="0.25">
      <c r="A11" s="190" t="s">
        <v>436</v>
      </c>
      <c r="B11" s="190"/>
      <c r="C11" s="190"/>
      <c r="D11" s="190"/>
      <c r="E11" s="190"/>
      <c r="F11" s="190"/>
      <c r="G11" s="190"/>
      <c r="H11" s="190"/>
      <c r="I11" s="190"/>
      <c r="J11" s="190"/>
      <c r="K11" s="190"/>
      <c r="L11" s="190"/>
      <c r="M11" s="190"/>
      <c r="N11" s="190"/>
      <c r="O11" s="190"/>
      <c r="P11" s="190"/>
      <c r="Q11" s="190"/>
      <c r="R11" s="190"/>
      <c r="S11" s="190"/>
      <c r="T11" s="190"/>
    </row>
    <row r="12" spans="1:20" s="1" customFormat="1" x14ac:dyDescent="0.25">
      <c r="A12" s="188" t="s">
        <v>5</v>
      </c>
      <c r="B12" s="188"/>
      <c r="C12" s="188"/>
      <c r="D12" s="188"/>
      <c r="E12" s="188"/>
      <c r="F12" s="188"/>
      <c r="G12" s="188"/>
      <c r="H12" s="188"/>
      <c r="I12" s="188"/>
      <c r="J12" s="188"/>
      <c r="K12" s="188"/>
      <c r="L12" s="188"/>
      <c r="M12" s="188"/>
      <c r="N12" s="188"/>
      <c r="O12" s="188"/>
      <c r="P12" s="188"/>
      <c r="Q12" s="188"/>
      <c r="R12" s="188"/>
      <c r="S12" s="188"/>
      <c r="T12" s="188"/>
    </row>
    <row r="14" spans="1:20" s="1" customFormat="1" x14ac:dyDescent="0.25">
      <c r="A14" s="187" t="s">
        <v>6</v>
      </c>
      <c r="B14" s="187"/>
      <c r="C14" s="187"/>
      <c r="D14" s="187"/>
      <c r="E14" s="187"/>
      <c r="F14" s="187"/>
      <c r="G14" s="187"/>
      <c r="H14" s="187"/>
      <c r="I14" s="187"/>
      <c r="J14" s="187"/>
      <c r="K14" s="187"/>
      <c r="L14" s="187"/>
      <c r="M14" s="187"/>
      <c r="N14" s="187"/>
      <c r="O14" s="187"/>
      <c r="P14" s="187"/>
      <c r="Q14" s="187"/>
      <c r="R14" s="187"/>
      <c r="S14" s="187"/>
      <c r="T14" s="187"/>
    </row>
    <row r="15" spans="1:20" s="1" customFormat="1" x14ac:dyDescent="0.25">
      <c r="A15" s="188" t="s">
        <v>7</v>
      </c>
      <c r="B15" s="188"/>
      <c r="C15" s="188"/>
      <c r="D15" s="188"/>
      <c r="E15" s="188"/>
      <c r="F15" s="188"/>
      <c r="G15" s="188"/>
      <c r="H15" s="188"/>
      <c r="I15" s="188"/>
      <c r="J15" s="188"/>
      <c r="K15" s="188"/>
      <c r="L15" s="188"/>
      <c r="M15" s="188"/>
      <c r="N15" s="188"/>
      <c r="O15" s="188"/>
      <c r="P15" s="188"/>
      <c r="Q15" s="188"/>
      <c r="R15" s="188"/>
      <c r="S15" s="188"/>
      <c r="T15" s="188"/>
    </row>
    <row r="16" spans="1:20" ht="18.75" x14ac:dyDescent="0.3">
      <c r="B16" s="195" t="s">
        <v>36</v>
      </c>
      <c r="C16" s="195"/>
      <c r="D16" s="195"/>
      <c r="E16" s="195"/>
      <c r="F16" s="195"/>
      <c r="G16" s="195"/>
      <c r="H16" s="195"/>
      <c r="I16" s="195"/>
      <c r="J16" s="195"/>
      <c r="K16" s="195"/>
      <c r="L16" s="195"/>
      <c r="M16" s="195"/>
      <c r="N16" s="195"/>
      <c r="O16" s="195"/>
      <c r="P16" s="195"/>
      <c r="Q16" s="195"/>
      <c r="R16" s="195"/>
      <c r="S16" s="195"/>
      <c r="T16" s="195"/>
    </row>
    <row r="18" spans="2:20" s="1" customFormat="1" x14ac:dyDescent="0.25">
      <c r="B18" s="192" t="s">
        <v>9</v>
      </c>
      <c r="C18" s="192" t="s">
        <v>37</v>
      </c>
      <c r="D18" s="192" t="s">
        <v>38</v>
      </c>
      <c r="E18" s="192" t="s">
        <v>39</v>
      </c>
      <c r="F18" s="192" t="s">
        <v>40</v>
      </c>
      <c r="G18" s="192" t="s">
        <v>41</v>
      </c>
      <c r="H18" s="192" t="s">
        <v>42</v>
      </c>
      <c r="I18" s="192" t="s">
        <v>43</v>
      </c>
      <c r="J18" s="192" t="s">
        <v>44</v>
      </c>
      <c r="K18" s="192" t="s">
        <v>45</v>
      </c>
      <c r="L18" s="192" t="s">
        <v>46</v>
      </c>
      <c r="M18" s="192" t="s">
        <v>47</v>
      </c>
      <c r="N18" s="192" t="s">
        <v>48</v>
      </c>
      <c r="O18" s="192" t="s">
        <v>49</v>
      </c>
      <c r="P18" s="192" t="s">
        <v>50</v>
      </c>
      <c r="Q18" s="192" t="s">
        <v>51</v>
      </c>
      <c r="R18" s="194" t="s">
        <v>52</v>
      </c>
      <c r="S18" s="194"/>
      <c r="T18" s="192" t="s">
        <v>53</v>
      </c>
    </row>
    <row r="19" spans="2:20" s="1" customFormat="1" ht="141.75" x14ac:dyDescent="0.25">
      <c r="B19" s="193"/>
      <c r="C19" s="193"/>
      <c r="D19" s="193"/>
      <c r="E19" s="193"/>
      <c r="F19" s="193"/>
      <c r="G19" s="193"/>
      <c r="H19" s="193"/>
      <c r="I19" s="193"/>
      <c r="J19" s="193"/>
      <c r="K19" s="193"/>
      <c r="L19" s="193"/>
      <c r="M19" s="193"/>
      <c r="N19" s="193"/>
      <c r="O19" s="193"/>
      <c r="P19" s="193"/>
      <c r="Q19" s="193"/>
      <c r="R19" s="6" t="s">
        <v>54</v>
      </c>
      <c r="S19" s="6" t="s">
        <v>55</v>
      </c>
      <c r="T19" s="19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1" sqref="A11:T11"/>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0" t="s">
        <v>505</v>
      </c>
      <c r="C4" s="190"/>
      <c r="D4" s="190"/>
      <c r="E4" s="190"/>
      <c r="F4" s="190"/>
      <c r="G4" s="190"/>
      <c r="H4" s="190"/>
      <c r="I4" s="190"/>
      <c r="J4" s="190"/>
      <c r="K4" s="190"/>
      <c r="L4" s="190"/>
      <c r="M4" s="190"/>
      <c r="N4" s="190"/>
      <c r="O4" s="190"/>
      <c r="P4" s="190"/>
      <c r="Q4" s="190"/>
      <c r="R4" s="190"/>
      <c r="S4" s="190"/>
      <c r="T4" s="190"/>
    </row>
    <row r="6" spans="1:20" s="1" customFormat="1" ht="18.75" x14ac:dyDescent="0.3">
      <c r="A6" s="191" t="s">
        <v>3</v>
      </c>
      <c r="B6" s="191"/>
      <c r="C6" s="191"/>
      <c r="D6" s="191"/>
      <c r="E6" s="191"/>
      <c r="F6" s="191"/>
      <c r="G6" s="191"/>
      <c r="H6" s="191"/>
      <c r="I6" s="191"/>
      <c r="J6" s="191"/>
      <c r="K6" s="191"/>
      <c r="L6" s="191"/>
      <c r="M6" s="191"/>
      <c r="N6" s="191"/>
      <c r="O6" s="191"/>
      <c r="P6" s="191"/>
      <c r="Q6" s="191"/>
      <c r="R6" s="191"/>
      <c r="S6" s="191"/>
      <c r="T6" s="191"/>
    </row>
    <row r="8" spans="1:20" s="1" customFormat="1" ht="15.75" x14ac:dyDescent="0.25">
      <c r="A8" s="190" t="s">
        <v>506</v>
      </c>
      <c r="B8" s="190"/>
      <c r="C8" s="190"/>
      <c r="D8" s="190"/>
      <c r="E8" s="190"/>
      <c r="F8" s="190"/>
      <c r="G8" s="190"/>
      <c r="H8" s="190"/>
      <c r="I8" s="190"/>
      <c r="J8" s="190"/>
      <c r="K8" s="190"/>
      <c r="L8" s="190"/>
      <c r="M8" s="190"/>
      <c r="N8" s="190"/>
      <c r="O8" s="190"/>
      <c r="P8" s="190"/>
      <c r="Q8" s="190"/>
      <c r="R8" s="190"/>
      <c r="S8" s="190"/>
      <c r="T8" s="190"/>
    </row>
    <row r="9" spans="1:20" s="1" customFormat="1" ht="15.75" x14ac:dyDescent="0.25">
      <c r="A9" s="188" t="s">
        <v>4</v>
      </c>
      <c r="B9" s="188"/>
      <c r="C9" s="188"/>
      <c r="D9" s="188"/>
      <c r="E9" s="188"/>
      <c r="F9" s="188"/>
      <c r="G9" s="188"/>
      <c r="H9" s="188"/>
      <c r="I9" s="188"/>
      <c r="J9" s="188"/>
      <c r="K9" s="188"/>
      <c r="L9" s="188"/>
      <c r="M9" s="188"/>
      <c r="N9" s="188"/>
      <c r="O9" s="188"/>
      <c r="P9" s="188"/>
      <c r="Q9" s="188"/>
      <c r="R9" s="188"/>
      <c r="S9" s="188"/>
      <c r="T9" s="188"/>
    </row>
    <row r="11" spans="1:20" s="1" customFormat="1" ht="15.75" x14ac:dyDescent="0.25">
      <c r="A11" s="190" t="s">
        <v>436</v>
      </c>
      <c r="B11" s="190"/>
      <c r="C11" s="190"/>
      <c r="D11" s="190"/>
      <c r="E11" s="190"/>
      <c r="F11" s="190"/>
      <c r="G11" s="190"/>
      <c r="H11" s="190"/>
      <c r="I11" s="190"/>
      <c r="J11" s="190"/>
      <c r="K11" s="190"/>
      <c r="L11" s="190"/>
      <c r="M11" s="190"/>
      <c r="N11" s="190"/>
      <c r="O11" s="190"/>
      <c r="P11" s="190"/>
      <c r="Q11" s="190"/>
      <c r="R11" s="190"/>
      <c r="S11" s="190"/>
      <c r="T11" s="190"/>
    </row>
    <row r="12" spans="1:20" s="1" customFormat="1" ht="15.75" x14ac:dyDescent="0.25">
      <c r="A12" s="188" t="s">
        <v>5</v>
      </c>
      <c r="B12" s="188"/>
      <c r="C12" s="188"/>
      <c r="D12" s="188"/>
      <c r="E12" s="188"/>
      <c r="F12" s="188"/>
      <c r="G12" s="188"/>
      <c r="H12" s="188"/>
      <c r="I12" s="188"/>
      <c r="J12" s="188"/>
      <c r="K12" s="188"/>
      <c r="L12" s="188"/>
      <c r="M12" s="188"/>
      <c r="N12" s="188"/>
      <c r="O12" s="188"/>
      <c r="P12" s="188"/>
      <c r="Q12" s="188"/>
      <c r="R12" s="188"/>
      <c r="S12" s="188"/>
      <c r="T12" s="188"/>
    </row>
    <row r="14" spans="1:20" s="1" customFormat="1" ht="15.75" x14ac:dyDescent="0.25">
      <c r="A14" s="187" t="s">
        <v>6</v>
      </c>
      <c r="B14" s="187"/>
      <c r="C14" s="187"/>
      <c r="D14" s="187"/>
      <c r="E14" s="187"/>
      <c r="F14" s="187"/>
      <c r="G14" s="187"/>
      <c r="H14" s="187"/>
      <c r="I14" s="187"/>
      <c r="J14" s="187"/>
      <c r="K14" s="187"/>
      <c r="L14" s="187"/>
      <c r="M14" s="187"/>
      <c r="N14" s="187"/>
      <c r="O14" s="187"/>
      <c r="P14" s="187"/>
      <c r="Q14" s="187"/>
      <c r="R14" s="187"/>
      <c r="S14" s="187"/>
      <c r="T14" s="187"/>
    </row>
    <row r="15" spans="1:20" s="1" customFormat="1" ht="15.75" x14ac:dyDescent="0.25">
      <c r="A15" s="188" t="s">
        <v>7</v>
      </c>
      <c r="B15" s="188"/>
      <c r="C15" s="188"/>
      <c r="D15" s="188"/>
      <c r="E15" s="188"/>
      <c r="F15" s="188"/>
      <c r="G15" s="188"/>
      <c r="H15" s="188"/>
      <c r="I15" s="188"/>
      <c r="J15" s="188"/>
      <c r="K15" s="188"/>
      <c r="L15" s="188"/>
      <c r="M15" s="188"/>
      <c r="N15" s="188"/>
      <c r="O15" s="188"/>
      <c r="P15" s="188"/>
      <c r="Q15" s="188"/>
      <c r="R15" s="188"/>
      <c r="S15" s="188"/>
      <c r="T15" s="188"/>
    </row>
    <row r="17" spans="1:20" s="9" customFormat="1" ht="18.75" x14ac:dyDescent="0.3">
      <c r="A17" s="189" t="s">
        <v>56</v>
      </c>
      <c r="B17" s="189"/>
      <c r="C17" s="189"/>
      <c r="D17" s="189"/>
      <c r="E17" s="189"/>
      <c r="F17" s="189"/>
      <c r="G17" s="189"/>
      <c r="H17" s="189"/>
      <c r="I17" s="189"/>
      <c r="J17" s="189"/>
      <c r="K17" s="189"/>
      <c r="L17" s="189"/>
      <c r="M17" s="189"/>
      <c r="N17" s="189"/>
      <c r="O17" s="189"/>
      <c r="P17" s="189"/>
      <c r="Q17" s="189"/>
      <c r="R17" s="189"/>
      <c r="S17" s="189"/>
      <c r="T17" s="189"/>
    </row>
    <row r="18" spans="1:20" s="1" customFormat="1" ht="15.75" x14ac:dyDescent="0.25"/>
    <row r="19" spans="1:20" s="1" customFormat="1" ht="15.75" x14ac:dyDescent="0.25">
      <c r="A19" s="192" t="s">
        <v>9</v>
      </c>
      <c r="B19" s="192" t="s">
        <v>57</v>
      </c>
      <c r="C19" s="192"/>
      <c r="D19" s="192" t="s">
        <v>58</v>
      </c>
      <c r="E19" s="192" t="s">
        <v>59</v>
      </c>
      <c r="F19" s="192"/>
      <c r="G19" s="192" t="s">
        <v>60</v>
      </c>
      <c r="H19" s="192"/>
      <c r="I19" s="192" t="s">
        <v>61</v>
      </c>
      <c r="J19" s="192"/>
      <c r="K19" s="192" t="s">
        <v>62</v>
      </c>
      <c r="L19" s="192" t="s">
        <v>63</v>
      </c>
      <c r="M19" s="192"/>
      <c r="N19" s="192" t="s">
        <v>64</v>
      </c>
      <c r="O19" s="192"/>
      <c r="P19" s="192" t="s">
        <v>65</v>
      </c>
      <c r="Q19" s="194" t="s">
        <v>66</v>
      </c>
      <c r="R19" s="194"/>
      <c r="S19" s="194" t="s">
        <v>67</v>
      </c>
      <c r="T19" s="194"/>
    </row>
    <row r="20" spans="1:20" s="1" customFormat="1" ht="94.5" x14ac:dyDescent="0.25">
      <c r="A20" s="196"/>
      <c r="B20" s="197"/>
      <c r="C20" s="198"/>
      <c r="D20" s="196"/>
      <c r="E20" s="197"/>
      <c r="F20" s="198"/>
      <c r="G20" s="197"/>
      <c r="H20" s="198"/>
      <c r="I20" s="197"/>
      <c r="J20" s="198"/>
      <c r="K20" s="193"/>
      <c r="L20" s="197"/>
      <c r="M20" s="198"/>
      <c r="N20" s="197"/>
      <c r="O20" s="198"/>
      <c r="P20" s="193"/>
      <c r="Q20" s="6" t="s">
        <v>68</v>
      </c>
      <c r="R20" s="6" t="s">
        <v>69</v>
      </c>
      <c r="S20" s="6" t="s">
        <v>70</v>
      </c>
      <c r="T20" s="6" t="s">
        <v>71</v>
      </c>
    </row>
    <row r="21" spans="1:20" s="1" customFormat="1" ht="15.75" x14ac:dyDescent="0.25">
      <c r="A21" s="193"/>
      <c r="B21" s="6" t="s">
        <v>72</v>
      </c>
      <c r="C21" s="6" t="s">
        <v>73</v>
      </c>
      <c r="D21" s="193"/>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2" sqref="A12:T12"/>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0" t="s">
        <v>505</v>
      </c>
      <c r="C4" s="190"/>
      <c r="D4" s="190"/>
      <c r="E4" s="190"/>
      <c r="F4" s="190"/>
      <c r="G4" s="190"/>
      <c r="H4" s="190"/>
      <c r="I4" s="190"/>
      <c r="J4" s="190"/>
      <c r="K4" s="190"/>
      <c r="L4" s="190"/>
      <c r="M4" s="190"/>
      <c r="N4" s="190"/>
      <c r="O4" s="190"/>
      <c r="P4" s="190"/>
      <c r="Q4" s="190"/>
      <c r="R4" s="190"/>
      <c r="S4" s="190"/>
      <c r="T4" s="190"/>
    </row>
    <row r="6" spans="1:20" s="1" customFormat="1" ht="18.75" x14ac:dyDescent="0.3">
      <c r="A6" s="191" t="s">
        <v>3</v>
      </c>
      <c r="B6" s="191"/>
      <c r="C6" s="191"/>
      <c r="D6" s="191"/>
      <c r="E6" s="191"/>
      <c r="F6" s="191"/>
      <c r="G6" s="191"/>
      <c r="H6" s="191"/>
      <c r="I6" s="191"/>
      <c r="J6" s="191"/>
      <c r="K6" s="191"/>
      <c r="L6" s="191"/>
      <c r="M6" s="191"/>
      <c r="N6" s="191"/>
      <c r="O6" s="191"/>
      <c r="P6" s="191"/>
      <c r="Q6" s="191"/>
      <c r="R6" s="191"/>
      <c r="S6" s="191"/>
      <c r="T6" s="191"/>
    </row>
    <row r="8" spans="1:20" s="1" customFormat="1" ht="15.75" x14ac:dyDescent="0.25">
      <c r="A8" s="190" t="s">
        <v>506</v>
      </c>
      <c r="B8" s="190"/>
      <c r="C8" s="190"/>
      <c r="D8" s="190"/>
      <c r="E8" s="190"/>
      <c r="F8" s="190"/>
      <c r="G8" s="190"/>
      <c r="H8" s="190"/>
      <c r="I8" s="190"/>
      <c r="J8" s="190"/>
      <c r="K8" s="190"/>
      <c r="L8" s="190"/>
      <c r="M8" s="190"/>
      <c r="N8" s="190"/>
      <c r="O8" s="190"/>
      <c r="P8" s="190"/>
      <c r="Q8" s="190"/>
      <c r="R8" s="190"/>
      <c r="S8" s="190"/>
      <c r="T8" s="190"/>
    </row>
    <row r="9" spans="1:20" s="1" customFormat="1" ht="15.75" x14ac:dyDescent="0.25">
      <c r="A9" s="188" t="s">
        <v>4</v>
      </c>
      <c r="B9" s="188"/>
      <c r="C9" s="188"/>
      <c r="D9" s="188"/>
      <c r="E9" s="188"/>
      <c r="F9" s="188"/>
      <c r="G9" s="188"/>
      <c r="H9" s="188"/>
      <c r="I9" s="188"/>
      <c r="J9" s="188"/>
      <c r="K9" s="188"/>
      <c r="L9" s="188"/>
      <c r="M9" s="188"/>
      <c r="N9" s="188"/>
      <c r="O9" s="188"/>
      <c r="P9" s="188"/>
      <c r="Q9" s="188"/>
      <c r="R9" s="188"/>
      <c r="S9" s="188"/>
      <c r="T9" s="188"/>
    </row>
    <row r="11" spans="1:20" s="1" customFormat="1" ht="15.75" x14ac:dyDescent="0.25">
      <c r="A11" s="190" t="s">
        <v>436</v>
      </c>
      <c r="B11" s="190"/>
      <c r="C11" s="190"/>
      <c r="D11" s="190"/>
      <c r="E11" s="190"/>
      <c r="F11" s="190"/>
      <c r="G11" s="190"/>
      <c r="H11" s="190"/>
      <c r="I11" s="190"/>
      <c r="J11" s="190"/>
      <c r="K11" s="190"/>
      <c r="L11" s="190"/>
      <c r="M11" s="190"/>
      <c r="N11" s="190"/>
      <c r="O11" s="190"/>
      <c r="P11" s="190"/>
      <c r="Q11" s="190"/>
      <c r="R11" s="190"/>
      <c r="S11" s="190"/>
      <c r="T11" s="190"/>
    </row>
    <row r="12" spans="1:20" s="1" customFormat="1" ht="15.75" x14ac:dyDescent="0.25">
      <c r="A12" s="188" t="s">
        <v>5</v>
      </c>
      <c r="B12" s="188"/>
      <c r="C12" s="188"/>
      <c r="D12" s="188"/>
      <c r="E12" s="188"/>
      <c r="F12" s="188"/>
      <c r="G12" s="188"/>
      <c r="H12" s="188"/>
      <c r="I12" s="188"/>
      <c r="J12" s="188"/>
      <c r="K12" s="188"/>
      <c r="L12" s="188"/>
      <c r="M12" s="188"/>
      <c r="N12" s="188"/>
      <c r="O12" s="188"/>
      <c r="P12" s="188"/>
      <c r="Q12" s="188"/>
      <c r="R12" s="188"/>
      <c r="S12" s="188"/>
      <c r="T12" s="188"/>
    </row>
    <row r="14" spans="1:20" s="1" customFormat="1" ht="15.75" x14ac:dyDescent="0.25">
      <c r="A14" s="187" t="s">
        <v>6</v>
      </c>
      <c r="B14" s="187"/>
      <c r="C14" s="187"/>
      <c r="D14" s="187"/>
      <c r="E14" s="187"/>
      <c r="F14" s="187"/>
      <c r="G14" s="187"/>
      <c r="H14" s="187"/>
      <c r="I14" s="187"/>
      <c r="J14" s="187"/>
      <c r="K14" s="187"/>
      <c r="L14" s="187"/>
      <c r="M14" s="187"/>
      <c r="N14" s="187"/>
      <c r="O14" s="187"/>
      <c r="P14" s="187"/>
      <c r="Q14" s="187"/>
      <c r="R14" s="187"/>
      <c r="S14" s="187"/>
      <c r="T14" s="187"/>
    </row>
    <row r="15" spans="1:20" s="1" customFormat="1" ht="15.75" x14ac:dyDescent="0.25">
      <c r="A15" s="188" t="s">
        <v>7</v>
      </c>
      <c r="B15" s="188"/>
      <c r="C15" s="188"/>
      <c r="D15" s="188"/>
      <c r="E15" s="188"/>
      <c r="F15" s="188"/>
      <c r="G15" s="188"/>
      <c r="H15" s="188"/>
      <c r="I15" s="188"/>
      <c r="J15" s="188"/>
      <c r="K15" s="188"/>
      <c r="L15" s="188"/>
      <c r="M15" s="188"/>
      <c r="N15" s="188"/>
      <c r="O15" s="188"/>
      <c r="P15" s="188"/>
      <c r="Q15" s="188"/>
      <c r="R15" s="188"/>
      <c r="S15" s="188"/>
      <c r="T15" s="188"/>
    </row>
    <row r="17" spans="1:27" s="9" customFormat="1" ht="18.75" x14ac:dyDescent="0.3">
      <c r="A17" s="189" t="s">
        <v>74</v>
      </c>
      <c r="B17" s="189"/>
      <c r="C17" s="189"/>
      <c r="D17" s="189"/>
      <c r="E17" s="189"/>
      <c r="F17" s="189"/>
      <c r="G17" s="189"/>
      <c r="H17" s="189"/>
      <c r="I17" s="189"/>
      <c r="J17" s="189"/>
      <c r="K17" s="189"/>
      <c r="L17" s="189"/>
      <c r="M17" s="189"/>
      <c r="N17" s="189"/>
      <c r="O17" s="189"/>
      <c r="P17" s="189"/>
      <c r="Q17" s="189"/>
      <c r="R17" s="189"/>
      <c r="S17" s="189"/>
      <c r="T17" s="189"/>
    </row>
    <row r="19" spans="1:27" s="1" customFormat="1" ht="15.75" x14ac:dyDescent="0.25">
      <c r="A19" s="192" t="s">
        <v>9</v>
      </c>
      <c r="B19" s="192" t="s">
        <v>75</v>
      </c>
      <c r="C19" s="192"/>
      <c r="D19" s="192" t="s">
        <v>76</v>
      </c>
      <c r="E19" s="192"/>
      <c r="F19" s="194" t="s">
        <v>46</v>
      </c>
      <c r="G19" s="194"/>
      <c r="H19" s="194"/>
      <c r="I19" s="194"/>
      <c r="J19" s="192" t="s">
        <v>77</v>
      </c>
      <c r="K19" s="192" t="s">
        <v>78</v>
      </c>
      <c r="L19" s="192"/>
      <c r="M19" s="192" t="s">
        <v>79</v>
      </c>
      <c r="N19" s="192"/>
      <c r="O19" s="192" t="s">
        <v>80</v>
      </c>
      <c r="P19" s="192"/>
      <c r="Q19" s="192" t="s">
        <v>81</v>
      </c>
      <c r="R19" s="192"/>
      <c r="S19" s="192" t="s">
        <v>82</v>
      </c>
      <c r="T19" s="192" t="s">
        <v>83</v>
      </c>
      <c r="U19" s="192" t="s">
        <v>84</v>
      </c>
      <c r="V19" s="192" t="s">
        <v>85</v>
      </c>
      <c r="W19" s="192"/>
      <c r="X19" s="194" t="s">
        <v>66</v>
      </c>
      <c r="Y19" s="194"/>
      <c r="Z19" s="194" t="s">
        <v>67</v>
      </c>
      <c r="AA19" s="194"/>
    </row>
    <row r="20" spans="1:27" s="1" customFormat="1" ht="110.25" x14ac:dyDescent="0.25">
      <c r="A20" s="196"/>
      <c r="B20" s="197"/>
      <c r="C20" s="198"/>
      <c r="D20" s="197"/>
      <c r="E20" s="198"/>
      <c r="F20" s="194" t="s">
        <v>86</v>
      </c>
      <c r="G20" s="194"/>
      <c r="H20" s="194" t="s">
        <v>87</v>
      </c>
      <c r="I20" s="194"/>
      <c r="J20" s="193"/>
      <c r="K20" s="197"/>
      <c r="L20" s="198"/>
      <c r="M20" s="197"/>
      <c r="N20" s="198"/>
      <c r="O20" s="197"/>
      <c r="P20" s="198"/>
      <c r="Q20" s="197"/>
      <c r="R20" s="198"/>
      <c r="S20" s="193"/>
      <c r="T20" s="193"/>
      <c r="U20" s="193"/>
      <c r="V20" s="197"/>
      <c r="W20" s="198"/>
      <c r="X20" s="6" t="s">
        <v>68</v>
      </c>
      <c r="Y20" s="6" t="s">
        <v>69</v>
      </c>
      <c r="Z20" s="6" t="s">
        <v>70</v>
      </c>
      <c r="AA20" s="6" t="s">
        <v>71</v>
      </c>
    </row>
    <row r="21" spans="1:27" s="1" customFormat="1" ht="15.75" x14ac:dyDescent="0.25">
      <c r="A21" s="193"/>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63" x14ac:dyDescent="0.25">
      <c r="A23" s="10">
        <v>1</v>
      </c>
      <c r="B23" s="6" t="s">
        <v>88</v>
      </c>
      <c r="C23" s="6" t="s">
        <v>88</v>
      </c>
      <c r="D23" s="6" t="s">
        <v>89</v>
      </c>
      <c r="E23" s="6" t="s">
        <v>89</v>
      </c>
      <c r="F23" s="10">
        <v>35</v>
      </c>
      <c r="G23" s="10">
        <v>35</v>
      </c>
      <c r="H23" s="10">
        <v>35</v>
      </c>
      <c r="I23" s="10">
        <v>35</v>
      </c>
      <c r="J23" s="11">
        <v>1983</v>
      </c>
      <c r="K23" s="10">
        <v>2</v>
      </c>
      <c r="L23" s="10">
        <v>2</v>
      </c>
      <c r="M23" s="6" t="s">
        <v>90</v>
      </c>
      <c r="N23" s="6" t="s">
        <v>90</v>
      </c>
      <c r="O23" s="6" t="s">
        <v>91</v>
      </c>
      <c r="P23" s="6" t="s">
        <v>91</v>
      </c>
      <c r="Q23" s="12">
        <v>2.5</v>
      </c>
      <c r="R23" s="12">
        <v>2.5</v>
      </c>
      <c r="S23" s="6"/>
      <c r="T23" s="11">
        <v>2015</v>
      </c>
      <c r="U23" s="10">
        <v>1</v>
      </c>
      <c r="V23" s="6" t="s">
        <v>92</v>
      </c>
      <c r="W23" s="6" t="s">
        <v>92</v>
      </c>
      <c r="X23" s="34"/>
      <c r="Y23" s="34"/>
      <c r="Z23" s="6" t="s">
        <v>93</v>
      </c>
      <c r="AA23" s="34" t="s">
        <v>435</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E15" sqref="E15"/>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90" t="s">
        <v>505</v>
      </c>
      <c r="B5" s="190"/>
      <c r="C5" s="190"/>
    </row>
    <row r="6" spans="1:3" ht="15.95" customHeight="1" x14ac:dyDescent="0.25"/>
    <row r="7" spans="1:3" ht="18.95" customHeight="1" x14ac:dyDescent="0.3">
      <c r="A7" s="191" t="s">
        <v>3</v>
      </c>
      <c r="B7" s="191"/>
      <c r="C7" s="191"/>
    </row>
    <row r="8" spans="1:3" ht="15.95" customHeight="1" x14ac:dyDescent="0.25"/>
    <row r="9" spans="1:3" ht="15.95" customHeight="1" x14ac:dyDescent="0.25">
      <c r="A9" s="190" t="s">
        <v>506</v>
      </c>
      <c r="B9" s="190"/>
      <c r="C9" s="190"/>
    </row>
    <row r="10" spans="1:3" ht="15.95" customHeight="1" x14ac:dyDescent="0.25">
      <c r="A10" s="188" t="s">
        <v>4</v>
      </c>
      <c r="B10" s="188"/>
      <c r="C10" s="188"/>
    </row>
    <row r="11" spans="1:3" ht="15.95" customHeight="1" x14ac:dyDescent="0.25"/>
    <row r="12" spans="1:3" ht="15.95" customHeight="1" x14ac:dyDescent="0.25">
      <c r="A12" s="190" t="s">
        <v>436</v>
      </c>
      <c r="B12" s="190"/>
      <c r="C12" s="190"/>
    </row>
    <row r="13" spans="1:3" ht="15.95" customHeight="1" x14ac:dyDescent="0.25">
      <c r="A13" s="188" t="s">
        <v>5</v>
      </c>
      <c r="B13" s="188"/>
      <c r="C13" s="188"/>
    </row>
    <row r="14" spans="1:3" ht="15.95" customHeight="1" x14ac:dyDescent="0.25"/>
    <row r="15" spans="1:3" ht="32.1" customHeight="1" x14ac:dyDescent="0.25">
      <c r="A15" s="187" t="s">
        <v>6</v>
      </c>
      <c r="B15" s="187"/>
      <c r="C15" s="187"/>
    </row>
    <row r="16" spans="1:3" ht="15.95" customHeight="1" x14ac:dyDescent="0.25">
      <c r="A16" s="188" t="s">
        <v>7</v>
      </c>
      <c r="B16" s="188"/>
      <c r="C16" s="188"/>
    </row>
    <row r="17" spans="1:3" ht="15.95" customHeight="1" x14ac:dyDescent="0.25"/>
    <row r="18" spans="1:3" ht="36.950000000000003" customHeight="1" x14ac:dyDescent="0.3">
      <c r="A18" s="195" t="s">
        <v>94</v>
      </c>
      <c r="B18" s="195"/>
      <c r="C18" s="195"/>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110.25" x14ac:dyDescent="0.25">
      <c r="A22" s="28">
        <v>1</v>
      </c>
      <c r="B22" s="159" t="s">
        <v>95</v>
      </c>
      <c r="C22" s="158" t="s">
        <v>500</v>
      </c>
    </row>
    <row r="23" spans="1:3" ht="32.1" customHeight="1" x14ac:dyDescent="0.25">
      <c r="A23" s="28">
        <v>2</v>
      </c>
      <c r="B23" s="159" t="s">
        <v>96</v>
      </c>
      <c r="C23" s="158" t="s">
        <v>97</v>
      </c>
    </row>
    <row r="24" spans="1:3" ht="48" customHeight="1" x14ac:dyDescent="0.25">
      <c r="A24" s="28">
        <v>3</v>
      </c>
      <c r="B24" s="159" t="s">
        <v>98</v>
      </c>
      <c r="C24" s="158" t="s">
        <v>99</v>
      </c>
    </row>
    <row r="25" spans="1:3" ht="32.1" customHeight="1" x14ac:dyDescent="0.25">
      <c r="A25" s="28">
        <v>4</v>
      </c>
      <c r="B25" s="159" t="s">
        <v>100</v>
      </c>
      <c r="C25" s="181" t="s">
        <v>437</v>
      </c>
    </row>
    <row r="26" spans="1:3" ht="32.1" customHeight="1" x14ac:dyDescent="0.25">
      <c r="A26" s="28">
        <v>5</v>
      </c>
      <c r="B26" s="159" t="s">
        <v>101</v>
      </c>
      <c r="C26" s="158" t="s">
        <v>102</v>
      </c>
    </row>
    <row r="27" spans="1:3" ht="31.5" x14ac:dyDescent="0.25">
      <c r="A27" s="28">
        <v>6</v>
      </c>
      <c r="B27" s="159" t="s">
        <v>103</v>
      </c>
      <c r="C27" s="158" t="s">
        <v>487</v>
      </c>
    </row>
    <row r="28" spans="1:3" ht="15.95" customHeight="1" x14ac:dyDescent="0.25">
      <c r="A28" s="28">
        <v>7</v>
      </c>
      <c r="B28" s="159" t="s">
        <v>104</v>
      </c>
      <c r="C28" s="182">
        <v>2019</v>
      </c>
    </row>
    <row r="29" spans="1:3" ht="15.95" customHeight="1" x14ac:dyDescent="0.25">
      <c r="A29" s="28">
        <v>8</v>
      </c>
      <c r="B29" s="159" t="s">
        <v>105</v>
      </c>
      <c r="C29" s="182" t="s">
        <v>502</v>
      </c>
    </row>
    <row r="30" spans="1:3" ht="15.95" customHeight="1" x14ac:dyDescent="0.25">
      <c r="A30" s="28">
        <v>9</v>
      </c>
      <c r="B30" s="159" t="s">
        <v>106</v>
      </c>
      <c r="C30" s="181" t="s">
        <v>501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28"/>
  <sheetViews>
    <sheetView zoomScale="70" zoomScaleNormal="70" workbookViewId="0">
      <selection activeCell="O19" sqref="O19"/>
    </sheetView>
  </sheetViews>
  <sheetFormatPr defaultColWidth="9" defaultRowHeight="15" x14ac:dyDescent="0.25"/>
  <cols>
    <col min="1" max="1" width="19" style="107" customWidth="1"/>
    <col min="2" max="2" width="37.85546875" style="107" customWidth="1"/>
    <col min="3" max="8" width="9" style="107" customWidth="1"/>
    <col min="9" max="9" width="10.42578125" style="107" customWidth="1"/>
    <col min="10" max="10" width="9" style="107" customWidth="1"/>
    <col min="11" max="11" width="35.5703125" style="107" customWidth="1"/>
    <col min="12" max="12" width="26" style="107" customWidth="1"/>
    <col min="13" max="13" width="41.85546875" style="107" customWidth="1"/>
    <col min="14" max="14" width="37" style="107" customWidth="1"/>
    <col min="15" max="15" width="39.85546875" style="107" customWidth="1"/>
    <col min="16" max="22" width="9" style="107" customWidth="1"/>
    <col min="23" max="23" width="15.140625" style="107" customWidth="1"/>
    <col min="24" max="24" width="10.7109375" style="107" customWidth="1"/>
    <col min="25" max="25" width="9" style="107" customWidth="1"/>
    <col min="26" max="26" width="39.85546875" style="107" customWidth="1"/>
    <col min="27" max="16384" width="9" style="121"/>
  </cols>
  <sheetData>
    <row r="5" spans="1:26" ht="15.75" x14ac:dyDescent="0.25">
      <c r="A5" s="202" t="s">
        <v>505</v>
      </c>
      <c r="B5" s="202"/>
      <c r="C5" s="202"/>
      <c r="D5" s="202"/>
      <c r="E5" s="202"/>
      <c r="F5" s="202"/>
      <c r="G5" s="202"/>
      <c r="H5" s="202"/>
      <c r="I5" s="202"/>
      <c r="J5" s="202"/>
      <c r="K5" s="202"/>
      <c r="L5" s="202"/>
      <c r="M5" s="202"/>
      <c r="N5" s="202"/>
      <c r="O5" s="202"/>
      <c r="P5" s="202"/>
      <c r="Q5" s="202"/>
      <c r="R5" s="202"/>
      <c r="S5" s="202"/>
      <c r="T5" s="202"/>
      <c r="U5" s="202"/>
      <c r="V5" s="202"/>
      <c r="W5" s="202"/>
      <c r="X5" s="202"/>
      <c r="Y5" s="202"/>
      <c r="Z5" s="202"/>
    </row>
    <row r="7" spans="1:26" ht="18.75" x14ac:dyDescent="0.3">
      <c r="A7" s="203" t="s">
        <v>3</v>
      </c>
      <c r="B7" s="203"/>
      <c r="C7" s="203"/>
      <c r="D7" s="203"/>
      <c r="E7" s="203"/>
      <c r="F7" s="203"/>
      <c r="G7" s="203"/>
      <c r="H7" s="203"/>
      <c r="I7" s="203"/>
      <c r="J7" s="203"/>
      <c r="K7" s="203"/>
      <c r="L7" s="203"/>
      <c r="M7" s="203"/>
      <c r="N7" s="203"/>
      <c r="O7" s="203"/>
      <c r="P7" s="203"/>
      <c r="Q7" s="203"/>
      <c r="R7" s="203"/>
      <c r="S7" s="203"/>
      <c r="T7" s="203"/>
      <c r="U7" s="203"/>
      <c r="V7" s="203"/>
      <c r="W7" s="203"/>
      <c r="X7" s="203"/>
      <c r="Y7" s="203"/>
      <c r="Z7" s="203"/>
    </row>
    <row r="9" spans="1:26" ht="15.75" x14ac:dyDescent="0.25">
      <c r="A9" s="202" t="s">
        <v>506</v>
      </c>
      <c r="B9" s="202"/>
      <c r="C9" s="202"/>
      <c r="D9" s="202"/>
      <c r="E9" s="202"/>
      <c r="F9" s="202"/>
      <c r="G9" s="202"/>
      <c r="H9" s="202"/>
      <c r="I9" s="202"/>
      <c r="J9" s="202"/>
      <c r="K9" s="202"/>
      <c r="L9" s="202"/>
      <c r="M9" s="202"/>
      <c r="N9" s="202"/>
      <c r="O9" s="202"/>
      <c r="P9" s="202"/>
      <c r="Q9" s="202"/>
      <c r="R9" s="202"/>
      <c r="S9" s="202"/>
      <c r="T9" s="202"/>
      <c r="U9" s="202"/>
      <c r="V9" s="202"/>
      <c r="W9" s="202"/>
      <c r="X9" s="202"/>
      <c r="Y9" s="202"/>
      <c r="Z9" s="202"/>
    </row>
    <row r="10" spans="1:26" ht="15.75" x14ac:dyDescent="0.25">
      <c r="A10" s="200" t="s">
        <v>4</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row>
    <row r="12" spans="1:26" ht="15.75" x14ac:dyDescent="0.25">
      <c r="A12" s="202" t="s">
        <v>436</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row>
    <row r="13" spans="1:26" ht="15.75" x14ac:dyDescent="0.25">
      <c r="A13" s="200" t="s">
        <v>5</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row>
    <row r="15" spans="1:26" ht="15.75" x14ac:dyDescent="0.25">
      <c r="A15" s="199" t="s">
        <v>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row>
    <row r="16" spans="1:26" ht="15.75" x14ac:dyDescent="0.25">
      <c r="A16" s="200" t="s">
        <v>7</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row>
    <row r="17" spans="1:28" s="129" customFormat="1" ht="15.75" x14ac:dyDescent="0.25">
      <c r="A17" s="128" t="s">
        <v>107</v>
      </c>
    </row>
    <row r="18" spans="1:28" s="102" customFormat="1" ht="15.75" x14ac:dyDescent="0.25">
      <c r="A18" s="201" t="s">
        <v>108</v>
      </c>
      <c r="B18" s="201"/>
      <c r="C18" s="201"/>
      <c r="D18" s="201"/>
      <c r="E18" s="201"/>
      <c r="F18" s="201"/>
      <c r="G18" s="201"/>
      <c r="H18" s="201"/>
      <c r="I18" s="201"/>
      <c r="J18" s="201"/>
      <c r="K18" s="201"/>
      <c r="L18" s="201"/>
      <c r="M18" s="201"/>
      <c r="N18" s="201" t="s">
        <v>109</v>
      </c>
      <c r="O18" s="201"/>
      <c r="P18" s="201"/>
      <c r="Q18" s="201"/>
      <c r="R18" s="201"/>
      <c r="S18" s="201"/>
      <c r="T18" s="201"/>
      <c r="U18" s="201"/>
      <c r="V18" s="201"/>
      <c r="W18" s="201"/>
      <c r="X18" s="201"/>
      <c r="Y18" s="201"/>
      <c r="Z18" s="201"/>
    </row>
    <row r="19" spans="1:28" s="102" customFormat="1" ht="220.5" x14ac:dyDescent="0.25">
      <c r="A19" s="99" t="s">
        <v>110</v>
      </c>
      <c r="B19" s="99" t="s">
        <v>111</v>
      </c>
      <c r="C19" s="99" t="s">
        <v>112</v>
      </c>
      <c r="D19" s="99" t="s">
        <v>113</v>
      </c>
      <c r="E19" s="99" t="s">
        <v>114</v>
      </c>
      <c r="F19" s="99" t="s">
        <v>115</v>
      </c>
      <c r="G19" s="99" t="s">
        <v>116</v>
      </c>
      <c r="H19" s="99" t="s">
        <v>117</v>
      </c>
      <c r="I19" s="99" t="s">
        <v>118</v>
      </c>
      <c r="J19" s="99" t="s">
        <v>119</v>
      </c>
      <c r="K19" s="99" t="s">
        <v>120</v>
      </c>
      <c r="L19" s="99" t="s">
        <v>121</v>
      </c>
      <c r="M19" s="99" t="s">
        <v>122</v>
      </c>
      <c r="N19" s="99" t="s">
        <v>123</v>
      </c>
      <c r="O19" s="99" t="s">
        <v>124</v>
      </c>
      <c r="P19" s="99" t="s">
        <v>125</v>
      </c>
      <c r="Q19" s="99" t="s">
        <v>126</v>
      </c>
      <c r="R19" s="99" t="s">
        <v>117</v>
      </c>
      <c r="S19" s="99" t="s">
        <v>127</v>
      </c>
      <c r="T19" s="99" t="s">
        <v>128</v>
      </c>
      <c r="U19" s="99" t="s">
        <v>129</v>
      </c>
      <c r="V19" s="99" t="s">
        <v>126</v>
      </c>
      <c r="W19" s="99" t="s">
        <v>130</v>
      </c>
      <c r="X19" s="99" t="s">
        <v>131</v>
      </c>
      <c r="Y19" s="99" t="s">
        <v>132</v>
      </c>
      <c r="Z19" s="101" t="s">
        <v>133</v>
      </c>
      <c r="AB19" s="102" t="s">
        <v>497</v>
      </c>
    </row>
    <row r="20" spans="1:28" s="102" customFormat="1" ht="15.75" x14ac:dyDescent="0.25">
      <c r="A20" s="103">
        <v>1</v>
      </c>
      <c r="B20" s="103">
        <v>2</v>
      </c>
      <c r="C20" s="103">
        <v>3</v>
      </c>
      <c r="D20" s="103">
        <v>4</v>
      </c>
      <c r="E20" s="103">
        <v>5</v>
      </c>
      <c r="F20" s="103">
        <v>6</v>
      </c>
      <c r="G20" s="103">
        <v>7</v>
      </c>
      <c r="H20" s="103">
        <v>8</v>
      </c>
      <c r="I20" s="103">
        <v>9</v>
      </c>
      <c r="J20" s="103">
        <v>10</v>
      </c>
      <c r="K20" s="103">
        <v>11</v>
      </c>
      <c r="L20" s="103">
        <v>12</v>
      </c>
      <c r="M20" s="103">
        <v>13</v>
      </c>
      <c r="N20" s="103">
        <v>14</v>
      </c>
      <c r="O20" s="103">
        <v>15</v>
      </c>
      <c r="P20" s="103">
        <v>16</v>
      </c>
      <c r="Q20" s="103">
        <v>17</v>
      </c>
      <c r="R20" s="103">
        <v>18</v>
      </c>
      <c r="S20" s="103">
        <v>19</v>
      </c>
      <c r="T20" s="103">
        <v>20</v>
      </c>
      <c r="U20" s="103">
        <v>21</v>
      </c>
      <c r="V20" s="103">
        <v>22</v>
      </c>
      <c r="W20" s="103">
        <v>23</v>
      </c>
      <c r="X20" s="103">
        <v>24</v>
      </c>
      <c r="Y20" s="104">
        <v>25</v>
      </c>
      <c r="Z20" s="105"/>
    </row>
    <row r="21" spans="1:28" ht="15.75" x14ac:dyDescent="0.25">
      <c r="A21" s="103" t="s">
        <v>414</v>
      </c>
      <c r="B21" s="103"/>
      <c r="C21" s="130">
        <f>C24/3</f>
        <v>9.9999999999999991E-5</v>
      </c>
      <c r="D21" s="130">
        <f>D24/3</f>
        <v>23.333333333333332</v>
      </c>
      <c r="E21" s="131">
        <f>E24/3</f>
        <v>0.06</v>
      </c>
      <c r="F21" s="132">
        <f>C21*D21</f>
        <v>2.3333333333333331E-3</v>
      </c>
      <c r="G21" s="132">
        <f>C21*E21</f>
        <v>5.9999999999999993E-6</v>
      </c>
      <c r="H21" s="133">
        <f>MAX(H22:H25)</f>
        <v>151479</v>
      </c>
      <c r="I21" s="134">
        <f>F21/H21</f>
        <v>1.5403675316930618E-8</v>
      </c>
      <c r="J21" s="135">
        <f>D21/H21</f>
        <v>1.5403675316930619E-4</v>
      </c>
      <c r="K21" s="136" t="s">
        <v>415</v>
      </c>
      <c r="L21" s="136" t="s">
        <v>415</v>
      </c>
      <c r="M21" s="115">
        <v>2020</v>
      </c>
      <c r="N21" s="137">
        <v>0</v>
      </c>
      <c r="O21" s="106">
        <v>0</v>
      </c>
      <c r="P21" s="152">
        <v>0</v>
      </c>
      <c r="R21" s="108">
        <f>MAX(H22:H26)</f>
        <v>151479</v>
      </c>
      <c r="S21" s="147">
        <f t="shared" ref="S21:S26" si="0">O21/R21</f>
        <v>0</v>
      </c>
      <c r="T21" s="147">
        <f t="shared" ref="T21:T26" si="1">AB21/R21</f>
        <v>0</v>
      </c>
      <c r="U21" s="110">
        <v>0</v>
      </c>
      <c r="V21" s="110">
        <v>0</v>
      </c>
      <c r="W21" s="155">
        <f>S21-(I$22+I$23+I$24)/3</f>
        <v>-4.6211025950791857E-8</v>
      </c>
      <c r="X21" s="111">
        <f>T21-(J$22+J$23+J$24)/3</f>
        <v>-1.5403675316930619E-4</v>
      </c>
      <c r="Y21" s="112" t="s">
        <v>415</v>
      </c>
      <c r="Z21" s="113" t="s">
        <v>416</v>
      </c>
      <c r="AA21" s="114"/>
      <c r="AB21" s="138">
        <v>0</v>
      </c>
    </row>
    <row r="22" spans="1:28" ht="31.5" x14ac:dyDescent="0.25">
      <c r="A22" s="100" t="s">
        <v>494</v>
      </c>
      <c r="B22" s="125" t="s">
        <v>417</v>
      </c>
      <c r="C22" s="139">
        <v>0</v>
      </c>
      <c r="D22" s="139">
        <v>0</v>
      </c>
      <c r="E22" s="139">
        <v>0</v>
      </c>
      <c r="F22" s="106">
        <f t="shared" ref="F22:F25" si="2">C22*D22</f>
        <v>0</v>
      </c>
      <c r="G22" s="106">
        <f t="shared" ref="G22:G25" si="3">C22*E22</f>
        <v>0</v>
      </c>
      <c r="H22" s="109">
        <v>139861</v>
      </c>
      <c r="I22" s="111">
        <f t="shared" ref="I22:I23" si="4">F22/H22</f>
        <v>0</v>
      </c>
      <c r="J22" s="140">
        <f t="shared" ref="J22:J23" si="5">D22/H22</f>
        <v>0</v>
      </c>
      <c r="K22" s="125" t="s">
        <v>418</v>
      </c>
      <c r="L22" s="125" t="s">
        <v>415</v>
      </c>
      <c r="M22" s="115">
        <v>2021</v>
      </c>
      <c r="N22" s="137">
        <v>0</v>
      </c>
      <c r="O22" s="116">
        <f t="shared" ref="O22:O26" si="6">P22*AB22</f>
        <v>0</v>
      </c>
      <c r="P22" s="153">
        <v>0</v>
      </c>
      <c r="R22" s="117">
        <f>R$21</f>
        <v>151479</v>
      </c>
      <c r="S22" s="148">
        <f t="shared" si="0"/>
        <v>0</v>
      </c>
      <c r="T22" s="148">
        <f t="shared" si="1"/>
        <v>0</v>
      </c>
      <c r="U22" s="118">
        <v>0</v>
      </c>
      <c r="V22" s="118">
        <v>0</v>
      </c>
      <c r="W22" s="155">
        <f t="shared" ref="W22:W26" si="7">S22-(I$22+I$23+I$24)/3</f>
        <v>-4.6211025950791857E-8</v>
      </c>
      <c r="X22" s="111">
        <f t="shared" ref="X22:X26" si="8">T22-(J$22+J$23+J$24)/3</f>
        <v>-1.5403675316930619E-4</v>
      </c>
      <c r="Y22" s="119" t="s">
        <v>415</v>
      </c>
      <c r="Z22" s="120" t="s">
        <v>416</v>
      </c>
      <c r="AB22" s="138">
        <v>0</v>
      </c>
    </row>
    <row r="23" spans="1:28" ht="31.5" x14ac:dyDescent="0.25">
      <c r="A23" s="100" t="s">
        <v>495</v>
      </c>
      <c r="B23" s="125" t="s">
        <v>417</v>
      </c>
      <c r="C23" s="106">
        <v>0</v>
      </c>
      <c r="D23" s="106">
        <v>0</v>
      </c>
      <c r="E23" s="106">
        <v>0</v>
      </c>
      <c r="F23" s="106">
        <f t="shared" si="2"/>
        <v>0</v>
      </c>
      <c r="G23" s="106">
        <f t="shared" si="3"/>
        <v>0</v>
      </c>
      <c r="H23" s="109">
        <v>138444</v>
      </c>
      <c r="I23" s="111">
        <f t="shared" si="4"/>
        <v>0</v>
      </c>
      <c r="J23" s="140">
        <f t="shared" si="5"/>
        <v>0</v>
      </c>
      <c r="K23" s="125" t="s">
        <v>418</v>
      </c>
      <c r="L23" s="141" t="s">
        <v>415</v>
      </c>
      <c r="M23" s="115">
        <v>2022</v>
      </c>
      <c r="N23" s="137">
        <v>0</v>
      </c>
      <c r="O23" s="122">
        <f t="shared" si="6"/>
        <v>0</v>
      </c>
      <c r="P23" s="152">
        <v>0</v>
      </c>
      <c r="Q23" s="123"/>
      <c r="R23" s="117">
        <f t="shared" ref="R23:R27" si="9">R$21</f>
        <v>151479</v>
      </c>
      <c r="S23" s="149">
        <f t="shared" si="0"/>
        <v>0</v>
      </c>
      <c r="T23" s="149">
        <f t="shared" si="1"/>
        <v>0</v>
      </c>
      <c r="U23" s="124">
        <v>0</v>
      </c>
      <c r="V23" s="124">
        <v>0</v>
      </c>
      <c r="W23" s="155">
        <f t="shared" si="7"/>
        <v>-4.6211025950791857E-8</v>
      </c>
      <c r="X23" s="111">
        <f t="shared" si="8"/>
        <v>-1.5403675316930619E-4</v>
      </c>
      <c r="Y23" s="119" t="s">
        <v>415</v>
      </c>
      <c r="Z23" s="120" t="s">
        <v>416</v>
      </c>
      <c r="AB23" s="138">
        <v>0</v>
      </c>
    </row>
    <row r="24" spans="1:28" ht="31.5" x14ac:dyDescent="0.25">
      <c r="A24" s="100" t="s">
        <v>496</v>
      </c>
      <c r="B24" s="125" t="s">
        <v>417</v>
      </c>
      <c r="C24" s="151">
        <v>2.9999999999999997E-4</v>
      </c>
      <c r="D24" s="106">
        <v>70</v>
      </c>
      <c r="E24" s="106">
        <v>0.18</v>
      </c>
      <c r="F24" s="106">
        <f t="shared" ref="F24" si="10">C24*D24</f>
        <v>2.0999999999999998E-2</v>
      </c>
      <c r="G24" s="106">
        <f t="shared" si="3"/>
        <v>5.3999999999999991E-5</v>
      </c>
      <c r="H24" s="109">
        <v>151479</v>
      </c>
      <c r="I24" s="111">
        <f t="shared" ref="I24:I25" si="11">F24/H24</f>
        <v>1.3863307785237556E-7</v>
      </c>
      <c r="J24" s="140">
        <f t="shared" ref="J24:J25" si="12">D24/H24</f>
        <v>4.6211025950791858E-4</v>
      </c>
      <c r="K24" s="125"/>
      <c r="L24" s="142"/>
      <c r="M24" s="115">
        <v>2023</v>
      </c>
      <c r="N24" s="137">
        <v>0</v>
      </c>
      <c r="O24" s="122">
        <f t="shared" si="6"/>
        <v>0</v>
      </c>
      <c r="P24" s="152">
        <v>0</v>
      </c>
      <c r="Q24" s="123"/>
      <c r="R24" s="117">
        <f t="shared" si="9"/>
        <v>151479</v>
      </c>
      <c r="S24" s="149">
        <f t="shared" si="0"/>
        <v>0</v>
      </c>
      <c r="T24" s="149">
        <f t="shared" si="1"/>
        <v>0</v>
      </c>
      <c r="U24" s="124">
        <v>0</v>
      </c>
      <c r="V24" s="124">
        <v>0</v>
      </c>
      <c r="W24" s="155">
        <f t="shared" si="7"/>
        <v>-4.6211025950791857E-8</v>
      </c>
      <c r="X24" s="111">
        <f t="shared" si="8"/>
        <v>-1.5403675316930619E-4</v>
      </c>
      <c r="Y24" s="119" t="s">
        <v>415</v>
      </c>
      <c r="Z24" s="120" t="s">
        <v>416</v>
      </c>
      <c r="AB24" s="138">
        <v>0</v>
      </c>
    </row>
    <row r="25" spans="1:28" ht="25.5" x14ac:dyDescent="0.25">
      <c r="A25" s="125">
        <v>2014</v>
      </c>
      <c r="B25" s="125" t="s">
        <v>417</v>
      </c>
      <c r="C25" s="151">
        <v>2.9999999999999997E-4</v>
      </c>
      <c r="D25" s="106">
        <v>70</v>
      </c>
      <c r="E25" s="106">
        <v>0.18</v>
      </c>
      <c r="F25" s="106">
        <f t="shared" si="2"/>
        <v>2.0999999999999998E-2</v>
      </c>
      <c r="G25" s="106">
        <f t="shared" si="3"/>
        <v>5.3999999999999991E-5</v>
      </c>
      <c r="H25" s="109">
        <v>151479</v>
      </c>
      <c r="I25" s="111">
        <f t="shared" si="11"/>
        <v>1.3863307785237556E-7</v>
      </c>
      <c r="J25" s="140">
        <f t="shared" si="12"/>
        <v>4.6211025950791858E-4</v>
      </c>
      <c r="K25" s="125" t="s">
        <v>419</v>
      </c>
      <c r="L25" s="142" t="s">
        <v>420</v>
      </c>
      <c r="M25" s="115">
        <v>2024</v>
      </c>
      <c r="N25" s="137">
        <v>0</v>
      </c>
      <c r="O25" s="126">
        <f t="shared" si="6"/>
        <v>0</v>
      </c>
      <c r="P25" s="154">
        <v>0</v>
      </c>
      <c r="R25" s="117">
        <f t="shared" si="9"/>
        <v>151479</v>
      </c>
      <c r="S25" s="150">
        <f t="shared" si="0"/>
        <v>0</v>
      </c>
      <c r="T25" s="150">
        <f t="shared" si="1"/>
        <v>0</v>
      </c>
      <c r="U25" s="127">
        <v>0</v>
      </c>
      <c r="V25" s="127">
        <v>0</v>
      </c>
      <c r="W25" s="155">
        <f t="shared" si="7"/>
        <v>-4.6211025950791857E-8</v>
      </c>
      <c r="X25" s="111">
        <f t="shared" si="8"/>
        <v>-1.5403675316930619E-4</v>
      </c>
      <c r="Y25" s="119" t="s">
        <v>415</v>
      </c>
      <c r="Z25" s="120" t="s">
        <v>416</v>
      </c>
      <c r="AB25" s="138">
        <v>0</v>
      </c>
    </row>
    <row r="26" spans="1:28" ht="15.75" x14ac:dyDescent="0.25">
      <c r="M26" s="115">
        <v>2025</v>
      </c>
      <c r="N26" s="137">
        <v>0</v>
      </c>
      <c r="O26" s="122">
        <f t="shared" si="6"/>
        <v>0</v>
      </c>
      <c r="P26" s="152">
        <v>0</v>
      </c>
      <c r="R26" s="117">
        <f t="shared" si="9"/>
        <v>151479</v>
      </c>
      <c r="S26" s="149">
        <f t="shared" si="0"/>
        <v>0</v>
      </c>
      <c r="T26" s="149">
        <f t="shared" si="1"/>
        <v>0</v>
      </c>
      <c r="U26" s="124">
        <v>0</v>
      </c>
      <c r="V26" s="124">
        <v>0</v>
      </c>
      <c r="W26" s="155">
        <f t="shared" si="7"/>
        <v>-4.6211025950791857E-8</v>
      </c>
      <c r="X26" s="111">
        <f t="shared" si="8"/>
        <v>-1.5403675316930619E-4</v>
      </c>
      <c r="Y26" s="119" t="s">
        <v>415</v>
      </c>
      <c r="Z26" s="120" t="s">
        <v>416</v>
      </c>
      <c r="AB26" s="138">
        <v>0</v>
      </c>
    </row>
    <row r="27" spans="1:28" ht="15.75" x14ac:dyDescent="0.25">
      <c r="M27" s="143">
        <v>2026</v>
      </c>
      <c r="N27" s="144">
        <v>0</v>
      </c>
      <c r="O27" s="122">
        <f t="shared" ref="O27" si="13">P27*AB27</f>
        <v>0</v>
      </c>
      <c r="P27" s="152">
        <v>0</v>
      </c>
      <c r="Q27" s="145"/>
      <c r="R27" s="146">
        <f t="shared" si="9"/>
        <v>151479</v>
      </c>
      <c r="S27" s="149">
        <f t="shared" ref="S27" si="14">O27/R27</f>
        <v>0</v>
      </c>
      <c r="T27" s="149">
        <f t="shared" ref="T27" si="15">AB27/R27</f>
        <v>0</v>
      </c>
      <c r="U27" s="124">
        <v>0</v>
      </c>
      <c r="V27" s="124">
        <v>0</v>
      </c>
      <c r="W27" s="155">
        <f t="shared" ref="W27" si="16">S27-(I$22+I$23+I$24)/3</f>
        <v>-4.6211025950791857E-8</v>
      </c>
      <c r="X27" s="111">
        <f t="shared" ref="X27" si="17">T27-(J$22+J$23+J$24)/3</f>
        <v>-1.5403675316930619E-4</v>
      </c>
      <c r="Y27" s="119" t="s">
        <v>415</v>
      </c>
      <c r="Z27" s="120" t="s">
        <v>416</v>
      </c>
      <c r="AB27" s="138">
        <v>0</v>
      </c>
    </row>
    <row r="28" spans="1:28" x14ac:dyDescent="0.25">
      <c r="P28" s="126"/>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S14" sqref="S14"/>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134</v>
      </c>
      <c r="M1" s="1" t="s">
        <v>0</v>
      </c>
    </row>
    <row r="2" spans="1:15" ht="15.75" x14ac:dyDescent="0.25">
      <c r="C2" s="1" t="s">
        <v>134</v>
      </c>
      <c r="M2" s="1" t="s">
        <v>1</v>
      </c>
    </row>
    <row r="3" spans="1:15" ht="15.75" x14ac:dyDescent="0.25">
      <c r="C3" s="1" t="s">
        <v>134</v>
      </c>
      <c r="M3" s="1" t="s">
        <v>2</v>
      </c>
    </row>
    <row r="4" spans="1:15" ht="15" x14ac:dyDescent="0.25"/>
    <row r="5" spans="1:15" ht="15.75" x14ac:dyDescent="0.25">
      <c r="A5" s="190" t="s">
        <v>505</v>
      </c>
      <c r="B5" s="190"/>
      <c r="C5" s="190"/>
      <c r="D5" s="190"/>
      <c r="E5" s="190"/>
      <c r="F5" s="190"/>
      <c r="G5" s="190"/>
      <c r="H5" s="190"/>
      <c r="I5" s="190"/>
      <c r="J5" s="190"/>
      <c r="K5" s="190"/>
      <c r="L5" s="190"/>
      <c r="M5" s="190"/>
      <c r="N5" s="190"/>
      <c r="O5" s="190"/>
    </row>
    <row r="6" spans="1:15" ht="15" x14ac:dyDescent="0.25"/>
    <row r="7" spans="1:15" ht="18.75" x14ac:dyDescent="0.3">
      <c r="A7" s="191" t="s">
        <v>3</v>
      </c>
      <c r="B7" s="191"/>
      <c r="C7" s="191"/>
      <c r="D7" s="191"/>
      <c r="E7" s="191"/>
      <c r="F7" s="191"/>
      <c r="G7" s="191"/>
      <c r="H7" s="191"/>
      <c r="I7" s="191"/>
      <c r="J7" s="191"/>
      <c r="K7" s="191"/>
      <c r="L7" s="191"/>
      <c r="M7" s="191"/>
      <c r="N7" s="191"/>
      <c r="O7" s="191"/>
    </row>
    <row r="8" spans="1:15" ht="15" x14ac:dyDescent="0.25"/>
    <row r="9" spans="1:15" ht="15.75" x14ac:dyDescent="0.25">
      <c r="A9" s="190" t="s">
        <v>506</v>
      </c>
      <c r="B9" s="190"/>
      <c r="C9" s="190"/>
      <c r="D9" s="190"/>
      <c r="E9" s="190"/>
      <c r="F9" s="190"/>
      <c r="G9" s="190"/>
      <c r="H9" s="190"/>
      <c r="I9" s="190"/>
      <c r="J9" s="190"/>
      <c r="K9" s="190"/>
      <c r="L9" s="190"/>
      <c r="M9" s="190"/>
      <c r="N9" s="190"/>
      <c r="O9" s="190"/>
    </row>
    <row r="10" spans="1:15" ht="15.75" x14ac:dyDescent="0.25">
      <c r="A10" s="188" t="s">
        <v>4</v>
      </c>
      <c r="B10" s="188"/>
      <c r="C10" s="188"/>
      <c r="D10" s="188"/>
      <c r="E10" s="188"/>
      <c r="F10" s="188"/>
      <c r="G10" s="188"/>
      <c r="H10" s="188"/>
      <c r="I10" s="188"/>
      <c r="J10" s="188"/>
      <c r="K10" s="188"/>
      <c r="L10" s="188"/>
      <c r="M10" s="188"/>
      <c r="N10" s="188"/>
      <c r="O10" s="188"/>
    </row>
    <row r="11" spans="1:15" ht="15" x14ac:dyDescent="0.25"/>
    <row r="12" spans="1:15" ht="15.75" x14ac:dyDescent="0.25">
      <c r="A12" s="190" t="s">
        <v>436</v>
      </c>
      <c r="B12" s="190"/>
      <c r="C12" s="190"/>
      <c r="D12" s="190"/>
      <c r="E12" s="190"/>
      <c r="F12" s="190"/>
      <c r="G12" s="190"/>
      <c r="H12" s="190"/>
      <c r="I12" s="190"/>
      <c r="J12" s="190"/>
      <c r="K12" s="190"/>
      <c r="L12" s="190"/>
      <c r="M12" s="190"/>
      <c r="N12" s="190"/>
      <c r="O12" s="190"/>
    </row>
    <row r="13" spans="1:15" ht="15.75" x14ac:dyDescent="0.25">
      <c r="A13" s="188" t="s">
        <v>5</v>
      </c>
      <c r="B13" s="188"/>
      <c r="C13" s="188"/>
      <c r="D13" s="188"/>
      <c r="E13" s="188"/>
      <c r="F13" s="188"/>
      <c r="G13" s="188"/>
      <c r="H13" s="188"/>
      <c r="I13" s="188"/>
      <c r="J13" s="188"/>
      <c r="K13" s="188"/>
      <c r="L13" s="188"/>
      <c r="M13" s="188"/>
      <c r="N13" s="188"/>
      <c r="O13" s="188"/>
    </row>
    <row r="14" spans="1:15" ht="15" x14ac:dyDescent="0.25"/>
    <row r="15" spans="1:15" ht="15.75" x14ac:dyDescent="0.25">
      <c r="A15" s="187" t="s">
        <v>6</v>
      </c>
      <c r="B15" s="187"/>
      <c r="C15" s="187"/>
      <c r="D15" s="187"/>
      <c r="E15" s="187"/>
      <c r="F15" s="187"/>
      <c r="G15" s="187"/>
      <c r="H15" s="187"/>
      <c r="I15" s="187"/>
      <c r="J15" s="187"/>
      <c r="K15" s="187"/>
      <c r="L15" s="187"/>
      <c r="M15" s="187"/>
      <c r="N15" s="187"/>
      <c r="O15" s="187"/>
    </row>
    <row r="16" spans="1:15" ht="15.75" x14ac:dyDescent="0.25">
      <c r="A16" s="188" t="s">
        <v>7</v>
      </c>
      <c r="B16" s="188"/>
      <c r="C16" s="188"/>
      <c r="D16" s="188"/>
      <c r="E16" s="188"/>
      <c r="F16" s="188"/>
      <c r="G16" s="188"/>
      <c r="H16" s="188"/>
      <c r="I16" s="188"/>
      <c r="J16" s="188"/>
      <c r="K16" s="188"/>
      <c r="L16" s="188"/>
      <c r="M16" s="188"/>
      <c r="N16" s="188"/>
      <c r="O16" s="188"/>
    </row>
    <row r="17" spans="1:15" ht="15" x14ac:dyDescent="0.25"/>
    <row r="18" spans="1:15" ht="18.75" x14ac:dyDescent="0.3">
      <c r="A18" s="195" t="s">
        <v>135</v>
      </c>
      <c r="B18" s="195"/>
      <c r="C18" s="195"/>
      <c r="D18" s="195"/>
      <c r="E18" s="195"/>
      <c r="F18" s="195"/>
      <c r="G18" s="195"/>
      <c r="H18" s="195"/>
      <c r="I18" s="195"/>
      <c r="J18" s="195"/>
      <c r="K18" s="195"/>
      <c r="L18" s="195"/>
      <c r="M18" s="195"/>
      <c r="N18" s="195"/>
      <c r="O18" s="195"/>
    </row>
    <row r="19" spans="1:15" ht="15.75" x14ac:dyDescent="0.25">
      <c r="A19" s="204" t="s">
        <v>9</v>
      </c>
      <c r="B19" s="204" t="s">
        <v>136</v>
      </c>
      <c r="C19" s="204" t="s">
        <v>137</v>
      </c>
      <c r="D19" s="204" t="s">
        <v>138</v>
      </c>
      <c r="E19" s="206" t="s">
        <v>139</v>
      </c>
      <c r="F19" s="206"/>
      <c r="G19" s="206"/>
      <c r="H19" s="206"/>
      <c r="I19" s="206"/>
      <c r="J19" s="206" t="s">
        <v>140</v>
      </c>
      <c r="K19" s="206"/>
      <c r="L19" s="206"/>
      <c r="M19" s="206"/>
      <c r="N19" s="206"/>
      <c r="O19" s="206"/>
    </row>
    <row r="20" spans="1:15" ht="15.75" x14ac:dyDescent="0.25">
      <c r="A20" s="205"/>
      <c r="B20" s="205"/>
      <c r="C20" s="205"/>
      <c r="D20" s="205"/>
      <c r="E20" s="2" t="s">
        <v>141</v>
      </c>
      <c r="F20" s="2" t="s">
        <v>142</v>
      </c>
      <c r="G20" s="2" t="s">
        <v>143</v>
      </c>
      <c r="H20" s="2" t="s">
        <v>144</v>
      </c>
      <c r="I20" s="2" t="s">
        <v>145</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53"/>
  <sheetViews>
    <sheetView workbookViewId="0">
      <selection activeCell="O20" sqref="O20"/>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3.28515625"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90" t="s">
        <v>505</v>
      </c>
      <c r="B5" s="190"/>
      <c r="C5" s="190"/>
      <c r="D5" s="190"/>
      <c r="E5" s="190"/>
      <c r="F5" s="190"/>
      <c r="G5" s="190"/>
      <c r="H5" s="190"/>
      <c r="I5" s="190"/>
      <c r="J5" s="190"/>
      <c r="K5" s="190"/>
      <c r="L5" s="190"/>
    </row>
    <row r="6" spans="1:12" ht="15.95" customHeight="1" x14ac:dyDescent="0.25"/>
    <row r="7" spans="1:12" ht="18.95" customHeight="1" x14ac:dyDescent="0.3">
      <c r="A7" s="191" t="s">
        <v>3</v>
      </c>
      <c r="B7" s="191"/>
      <c r="C7" s="191"/>
      <c r="D7" s="191"/>
      <c r="E7" s="191"/>
      <c r="F7" s="191"/>
      <c r="G7" s="191"/>
      <c r="H7" s="191"/>
      <c r="I7" s="191"/>
      <c r="J7" s="191"/>
      <c r="K7" s="191"/>
      <c r="L7" s="191"/>
    </row>
    <row r="8" spans="1:12" ht="15.95" customHeight="1" x14ac:dyDescent="0.25"/>
    <row r="9" spans="1:12" ht="15.95" customHeight="1" x14ac:dyDescent="0.25">
      <c r="A9" s="190" t="s">
        <v>506</v>
      </c>
      <c r="B9" s="190"/>
      <c r="C9" s="190"/>
      <c r="D9" s="190"/>
      <c r="E9" s="190"/>
      <c r="F9" s="190"/>
      <c r="G9" s="190"/>
      <c r="H9" s="190"/>
      <c r="I9" s="190"/>
      <c r="J9" s="190"/>
      <c r="K9" s="190"/>
      <c r="L9" s="190"/>
    </row>
    <row r="10" spans="1:12" ht="15.95" customHeight="1" x14ac:dyDescent="0.25">
      <c r="A10" s="188" t="s">
        <v>4</v>
      </c>
      <c r="B10" s="188"/>
      <c r="C10" s="188"/>
      <c r="D10" s="188"/>
      <c r="E10" s="188"/>
      <c r="F10" s="188"/>
      <c r="G10" s="188"/>
      <c r="H10" s="188"/>
      <c r="I10" s="188"/>
      <c r="J10" s="188"/>
      <c r="K10" s="188"/>
      <c r="L10" s="188"/>
    </row>
    <row r="11" spans="1:12" ht="15.95" customHeight="1" x14ac:dyDescent="0.25"/>
    <row r="12" spans="1:12" ht="15.95" customHeight="1" x14ac:dyDescent="0.25">
      <c r="A12" s="190" t="s">
        <v>436</v>
      </c>
      <c r="B12" s="190"/>
      <c r="C12" s="190"/>
      <c r="D12" s="190"/>
      <c r="E12" s="190"/>
      <c r="F12" s="190"/>
      <c r="G12" s="190"/>
      <c r="H12" s="190"/>
      <c r="I12" s="190"/>
      <c r="J12" s="190"/>
      <c r="K12" s="190"/>
      <c r="L12" s="190"/>
    </row>
    <row r="13" spans="1:12" ht="15.95" customHeight="1" x14ac:dyDescent="0.25">
      <c r="A13" s="188" t="s">
        <v>5</v>
      </c>
      <c r="B13" s="188"/>
      <c r="C13" s="188"/>
      <c r="D13" s="188"/>
      <c r="E13" s="188"/>
      <c r="F13" s="188"/>
      <c r="G13" s="188"/>
      <c r="H13" s="188"/>
      <c r="I13" s="188"/>
      <c r="J13" s="188"/>
      <c r="K13" s="188"/>
      <c r="L13" s="188"/>
    </row>
    <row r="14" spans="1:12" ht="15.95" customHeight="1" x14ac:dyDescent="0.25"/>
    <row r="15" spans="1:12" ht="15.95" customHeight="1" x14ac:dyDescent="0.25">
      <c r="A15" s="187" t="s">
        <v>6</v>
      </c>
      <c r="B15" s="187"/>
      <c r="C15" s="187"/>
      <c r="D15" s="187"/>
      <c r="E15" s="187"/>
      <c r="F15" s="187"/>
      <c r="G15" s="187"/>
      <c r="H15" s="187"/>
      <c r="I15" s="187"/>
      <c r="J15" s="187"/>
      <c r="K15" s="187"/>
      <c r="L15" s="187"/>
    </row>
    <row r="16" spans="1:12" ht="15.95" customHeight="1" x14ac:dyDescent="0.25">
      <c r="A16" s="188" t="s">
        <v>7</v>
      </c>
      <c r="B16" s="188"/>
      <c r="C16" s="188"/>
      <c r="D16" s="188"/>
      <c r="E16" s="188"/>
      <c r="F16" s="188"/>
      <c r="G16" s="188"/>
      <c r="H16" s="188"/>
      <c r="I16" s="188"/>
      <c r="J16" s="188"/>
      <c r="K16" s="188"/>
      <c r="L16" s="188"/>
    </row>
    <row r="17" spans="1:12" ht="15.95" customHeight="1" x14ac:dyDescent="0.25"/>
    <row r="18" spans="1:12" ht="18.95" customHeight="1" x14ac:dyDescent="0.3">
      <c r="A18" s="195" t="s">
        <v>146</v>
      </c>
      <c r="B18" s="195"/>
      <c r="C18" s="195"/>
      <c r="D18" s="195"/>
      <c r="E18" s="195"/>
      <c r="F18" s="195"/>
      <c r="G18" s="195"/>
      <c r="H18" s="195"/>
      <c r="I18" s="195"/>
      <c r="J18" s="195"/>
      <c r="K18" s="195"/>
      <c r="L18" s="195"/>
    </row>
    <row r="19" spans="1:12" ht="15.95" customHeight="1" x14ac:dyDescent="0.25"/>
    <row r="20" spans="1:12" ht="15.95" customHeight="1" thickBot="1" x14ac:dyDescent="0.3">
      <c r="A20" s="209" t="s">
        <v>147</v>
      </c>
      <c r="B20" s="209"/>
      <c r="C20" s="209"/>
      <c r="D20" s="209"/>
      <c r="E20" s="209" t="s">
        <v>148</v>
      </c>
      <c r="F20" s="209"/>
    </row>
    <row r="21" spans="1:12" ht="15.95" customHeight="1" thickBot="1" x14ac:dyDescent="0.3">
      <c r="A21" s="207" t="s">
        <v>149</v>
      </c>
      <c r="B21" s="207"/>
      <c r="C21" s="207"/>
      <c r="D21" s="207"/>
      <c r="E21" s="208">
        <v>151250</v>
      </c>
      <c r="F21" s="208"/>
      <c r="H21" s="209" t="s">
        <v>150</v>
      </c>
      <c r="I21" s="209"/>
      <c r="J21" s="209"/>
    </row>
    <row r="22" spans="1:12" ht="15.95" customHeight="1" thickBot="1" x14ac:dyDescent="0.3">
      <c r="A22" s="210" t="s">
        <v>151</v>
      </c>
      <c r="B22" s="210"/>
      <c r="C22" s="210"/>
      <c r="D22" s="210"/>
      <c r="E22" s="211"/>
      <c r="F22" s="211"/>
      <c r="G22" s="13"/>
      <c r="H22" s="206" t="s">
        <v>152</v>
      </c>
      <c r="I22" s="206"/>
      <c r="J22" s="206"/>
      <c r="K22" s="212" t="s">
        <v>413</v>
      </c>
      <c r="L22" s="212"/>
    </row>
    <row r="23" spans="1:12" ht="32.1" customHeight="1" thickBot="1" x14ac:dyDescent="0.3">
      <c r="A23" s="210" t="s">
        <v>153</v>
      </c>
      <c r="B23" s="210"/>
      <c r="C23" s="210"/>
      <c r="D23" s="210"/>
      <c r="E23" s="213">
        <v>15</v>
      </c>
      <c r="F23" s="213"/>
      <c r="G23" s="13"/>
      <c r="H23" s="206" t="s">
        <v>154</v>
      </c>
      <c r="I23" s="206"/>
      <c r="J23" s="206"/>
      <c r="K23" s="212" t="s">
        <v>413</v>
      </c>
      <c r="L23" s="212"/>
    </row>
    <row r="24" spans="1:12" ht="48" customHeight="1" thickBot="1" x14ac:dyDescent="0.3">
      <c r="A24" s="214" t="s">
        <v>155</v>
      </c>
      <c r="B24" s="214"/>
      <c r="C24" s="214"/>
      <c r="D24" s="214"/>
      <c r="E24" s="213">
        <v>1</v>
      </c>
      <c r="F24" s="213"/>
      <c r="G24" s="13"/>
      <c r="H24" s="206" t="s">
        <v>156</v>
      </c>
      <c r="I24" s="206"/>
      <c r="J24" s="206"/>
      <c r="K24" s="212"/>
      <c r="L24" s="212"/>
    </row>
    <row r="25" spans="1:12" ht="15.95" customHeight="1" thickBot="1" x14ac:dyDescent="0.3">
      <c r="A25" s="207" t="s">
        <v>157</v>
      </c>
      <c r="B25" s="207"/>
      <c r="C25" s="207"/>
      <c r="D25" s="207"/>
      <c r="E25" s="211"/>
      <c r="F25" s="211"/>
    </row>
    <row r="26" spans="1:12" ht="15.95" customHeight="1" thickBot="1" x14ac:dyDescent="0.3">
      <c r="A26" s="210" t="s">
        <v>158</v>
      </c>
      <c r="B26" s="210"/>
      <c r="C26" s="210"/>
      <c r="D26" s="210"/>
      <c r="E26" s="213">
        <v>2</v>
      </c>
      <c r="F26" s="213"/>
      <c r="H26" s="215" t="s">
        <v>469</v>
      </c>
      <c r="I26" s="215"/>
      <c r="J26" s="215"/>
      <c r="K26" s="215"/>
      <c r="L26" s="215"/>
    </row>
    <row r="27" spans="1:12" ht="15.95" customHeight="1" thickBot="1" x14ac:dyDescent="0.3">
      <c r="A27" s="210" t="s">
        <v>159</v>
      </c>
      <c r="B27" s="210"/>
      <c r="C27" s="210"/>
      <c r="D27" s="210"/>
      <c r="E27" s="211"/>
      <c r="F27" s="211"/>
    </row>
    <row r="28" spans="1:12" ht="32.1" customHeight="1" thickBot="1" x14ac:dyDescent="0.3">
      <c r="A28" s="210" t="s">
        <v>160</v>
      </c>
      <c r="B28" s="210"/>
      <c r="C28" s="210"/>
      <c r="D28" s="210"/>
      <c r="E28" s="211"/>
      <c r="F28" s="211"/>
    </row>
    <row r="29" spans="1:12" ht="15.95" customHeight="1" thickBot="1" x14ac:dyDescent="0.3">
      <c r="A29" s="210" t="s">
        <v>161</v>
      </c>
      <c r="B29" s="210"/>
      <c r="C29" s="210"/>
      <c r="D29" s="210"/>
      <c r="E29" s="213">
        <v>2</v>
      </c>
      <c r="F29" s="213"/>
    </row>
    <row r="30" spans="1:12" ht="15.95" customHeight="1" thickBot="1" x14ac:dyDescent="0.3">
      <c r="A30" s="210" t="s">
        <v>162</v>
      </c>
      <c r="B30" s="210"/>
      <c r="C30" s="210"/>
      <c r="D30" s="210"/>
      <c r="E30" s="211"/>
      <c r="F30" s="211"/>
    </row>
    <row r="31" spans="1:12" ht="15.95" customHeight="1" thickBot="1" x14ac:dyDescent="0.3">
      <c r="A31" s="210"/>
      <c r="B31" s="210"/>
      <c r="C31" s="210"/>
      <c r="D31" s="210"/>
      <c r="E31" s="212"/>
      <c r="F31" s="212"/>
    </row>
    <row r="32" spans="1:12" ht="15.95" customHeight="1" thickBot="1" x14ac:dyDescent="0.3">
      <c r="A32" s="214" t="s">
        <v>163</v>
      </c>
      <c r="B32" s="214"/>
      <c r="C32" s="214"/>
      <c r="D32" s="214"/>
      <c r="E32" s="213">
        <v>20</v>
      </c>
      <c r="F32" s="213"/>
    </row>
    <row r="33" spans="1:29" ht="15.95" customHeight="1" thickBot="1" x14ac:dyDescent="0.3">
      <c r="A33" s="207"/>
      <c r="B33" s="207"/>
      <c r="C33" s="207"/>
      <c r="D33" s="207"/>
      <c r="E33" s="212"/>
      <c r="F33" s="212"/>
    </row>
    <row r="34" spans="1:29" ht="15.95" customHeight="1" thickBot="1" x14ac:dyDescent="0.3">
      <c r="A34" s="210" t="s">
        <v>164</v>
      </c>
      <c r="B34" s="210"/>
      <c r="C34" s="210"/>
      <c r="D34" s="210"/>
      <c r="E34" s="211"/>
      <c r="F34" s="211"/>
    </row>
    <row r="35" spans="1:29" ht="15.95" customHeight="1" thickBot="1" x14ac:dyDescent="0.3">
      <c r="A35" s="214" t="s">
        <v>165</v>
      </c>
      <c r="B35" s="214"/>
      <c r="C35" s="214"/>
      <c r="D35" s="214"/>
      <c r="E35" s="211"/>
      <c r="F35" s="211"/>
    </row>
    <row r="36" spans="1:29" ht="15.95" customHeight="1" thickBot="1" x14ac:dyDescent="0.3">
      <c r="A36" s="207" t="s">
        <v>166</v>
      </c>
      <c r="B36" s="207"/>
      <c r="C36" s="207"/>
      <c r="D36" s="207"/>
      <c r="E36" s="213">
        <v>8</v>
      </c>
      <c r="F36" s="213"/>
    </row>
    <row r="37" spans="1:29" ht="15.95" customHeight="1" thickBot="1" x14ac:dyDescent="0.3">
      <c r="A37" s="210" t="s">
        <v>167</v>
      </c>
      <c r="B37" s="210"/>
      <c r="C37" s="210"/>
      <c r="D37" s="210"/>
      <c r="E37" s="213">
        <v>12</v>
      </c>
      <c r="F37" s="213"/>
    </row>
    <row r="38" spans="1:29" ht="15.95" customHeight="1" thickBot="1" x14ac:dyDescent="0.3">
      <c r="A38" s="210" t="s">
        <v>168</v>
      </c>
      <c r="B38" s="210"/>
      <c r="C38" s="210"/>
      <c r="D38" s="210"/>
      <c r="E38" s="213">
        <v>12</v>
      </c>
      <c r="F38" s="213"/>
    </row>
    <row r="39" spans="1:29" ht="15.95" customHeight="1" thickBot="1" x14ac:dyDescent="0.3">
      <c r="A39" s="210" t="s">
        <v>169</v>
      </c>
      <c r="B39" s="210"/>
      <c r="C39" s="210"/>
      <c r="D39" s="210"/>
      <c r="E39" s="211"/>
      <c r="F39" s="211"/>
    </row>
    <row r="40" spans="1:29" ht="15.95" customHeight="1" thickBot="1" x14ac:dyDescent="0.3">
      <c r="A40" s="210" t="s">
        <v>170</v>
      </c>
      <c r="B40" s="210"/>
      <c r="C40" s="210"/>
      <c r="D40" s="210"/>
      <c r="E40" s="216">
        <v>16.5</v>
      </c>
      <c r="F40" s="216"/>
    </row>
    <row r="41" spans="1:29" ht="15.95" customHeight="1" thickBot="1" x14ac:dyDescent="0.3">
      <c r="A41" s="210" t="s">
        <v>171</v>
      </c>
      <c r="B41" s="210"/>
      <c r="C41" s="210"/>
      <c r="D41" s="210"/>
      <c r="E41" s="213">
        <v>100</v>
      </c>
      <c r="F41" s="213"/>
    </row>
    <row r="42" spans="1:29" ht="15.95" customHeight="1" thickBot="1" x14ac:dyDescent="0.3">
      <c r="A42" s="214" t="s">
        <v>172</v>
      </c>
      <c r="B42" s="214"/>
      <c r="C42" s="214"/>
      <c r="D42" s="214"/>
      <c r="E42" s="216">
        <v>16.5</v>
      </c>
      <c r="F42" s="216"/>
    </row>
    <row r="43" spans="1:29" ht="15.95" customHeight="1" x14ac:dyDescent="0.25">
      <c r="A43" s="207" t="s">
        <v>173</v>
      </c>
      <c r="B43" s="207"/>
      <c r="C43" s="207"/>
      <c r="D43" s="207"/>
      <c r="E43" s="217" t="s">
        <v>470</v>
      </c>
      <c r="F43" s="217"/>
      <c r="G43" s="93">
        <v>2018</v>
      </c>
      <c r="H43" s="93">
        <v>2019</v>
      </c>
      <c r="I43" s="93">
        <v>2020</v>
      </c>
      <c r="J43" s="93">
        <v>2021</v>
      </c>
      <c r="K43" s="93">
        <v>2022</v>
      </c>
      <c r="L43" s="93">
        <v>2023</v>
      </c>
      <c r="M43" s="93">
        <v>2024</v>
      </c>
      <c r="N43" s="93">
        <v>2025</v>
      </c>
      <c r="O43" s="93">
        <v>2026</v>
      </c>
      <c r="P43" s="93">
        <v>2027</v>
      </c>
      <c r="Q43" s="93">
        <v>2028</v>
      </c>
      <c r="R43" s="93">
        <v>2029</v>
      </c>
      <c r="S43" s="93">
        <v>2030</v>
      </c>
      <c r="T43" s="93">
        <v>2031</v>
      </c>
      <c r="U43" s="93">
        <v>2032</v>
      </c>
      <c r="V43" s="93">
        <v>2033</v>
      </c>
      <c r="W43" s="93">
        <v>2034</v>
      </c>
      <c r="X43" s="93">
        <v>2035</v>
      </c>
      <c r="Y43" s="90"/>
      <c r="Z43" s="90"/>
      <c r="AA43" s="90"/>
      <c r="AB43" s="90"/>
      <c r="AC43" s="90" t="s">
        <v>471</v>
      </c>
    </row>
    <row r="44" spans="1:29" ht="15.95" customHeight="1" thickBot="1" x14ac:dyDescent="0.3"/>
    <row r="45" spans="1:29" ht="15.95" customHeight="1" x14ac:dyDescent="0.25">
      <c r="A45" s="218" t="s">
        <v>174</v>
      </c>
      <c r="B45" s="218"/>
      <c r="C45" s="218"/>
      <c r="D45" s="218"/>
      <c r="E45" s="217" t="s">
        <v>472</v>
      </c>
      <c r="F45" s="217"/>
      <c r="G45" s="93">
        <v>2016</v>
      </c>
      <c r="H45" s="93">
        <v>2017</v>
      </c>
      <c r="I45" s="93">
        <v>2018</v>
      </c>
      <c r="J45" s="93">
        <v>2019</v>
      </c>
      <c r="K45" s="93">
        <v>2020</v>
      </c>
      <c r="L45" s="93">
        <v>2021</v>
      </c>
      <c r="M45" s="93">
        <v>2022</v>
      </c>
      <c r="N45" s="93">
        <v>2023</v>
      </c>
      <c r="O45" s="93">
        <v>2024</v>
      </c>
      <c r="P45" s="93">
        <v>2025</v>
      </c>
      <c r="Q45" s="93">
        <v>2026</v>
      </c>
      <c r="R45" s="93">
        <v>2027</v>
      </c>
      <c r="S45" s="93">
        <v>2028</v>
      </c>
      <c r="T45" s="93">
        <v>2029</v>
      </c>
      <c r="U45" s="93">
        <v>2030</v>
      </c>
      <c r="V45" s="93">
        <v>2031</v>
      </c>
      <c r="W45" s="93">
        <v>2032</v>
      </c>
      <c r="X45" s="93">
        <v>2033</v>
      </c>
      <c r="Y45" s="90"/>
      <c r="Z45" s="90"/>
      <c r="AA45" s="90"/>
      <c r="AB45" s="90"/>
      <c r="AC45" s="90" t="s">
        <v>471</v>
      </c>
    </row>
    <row r="46" spans="1:29" ht="15.95" customHeight="1" thickBot="1" x14ac:dyDescent="0.3"/>
    <row r="47" spans="1:29" ht="15.95" customHeight="1" x14ac:dyDescent="0.25">
      <c r="A47" s="218" t="s">
        <v>175</v>
      </c>
      <c r="B47" s="218"/>
      <c r="C47" s="218"/>
      <c r="D47" s="218"/>
      <c r="E47" s="217" t="s">
        <v>472</v>
      </c>
      <c r="F47" s="217"/>
      <c r="G47" s="93">
        <v>2016</v>
      </c>
      <c r="H47" s="93">
        <v>2017</v>
      </c>
      <c r="I47" s="93">
        <v>2018</v>
      </c>
      <c r="J47" s="93">
        <v>2019</v>
      </c>
      <c r="K47" s="93">
        <v>2020</v>
      </c>
      <c r="L47" s="93">
        <v>2021</v>
      </c>
      <c r="M47" s="93">
        <v>2022</v>
      </c>
      <c r="N47" s="93">
        <v>2023</v>
      </c>
      <c r="O47" s="93">
        <v>2024</v>
      </c>
      <c r="P47" s="93">
        <v>2025</v>
      </c>
      <c r="Q47" s="93">
        <v>2026</v>
      </c>
      <c r="R47" s="93">
        <v>2027</v>
      </c>
      <c r="S47" s="93">
        <v>2028</v>
      </c>
      <c r="T47" s="93">
        <v>2029</v>
      </c>
      <c r="U47" s="93">
        <v>2030</v>
      </c>
      <c r="V47" s="93">
        <v>2031</v>
      </c>
      <c r="W47" s="93">
        <v>2032</v>
      </c>
      <c r="X47" s="93">
        <v>2033</v>
      </c>
      <c r="Y47" s="90"/>
      <c r="Z47" s="90"/>
      <c r="AA47" s="90"/>
      <c r="AB47" s="90"/>
      <c r="AC47" s="90" t="s">
        <v>471</v>
      </c>
    </row>
    <row r="48" spans="1:29" ht="15.95" customHeight="1" thickBot="1" x14ac:dyDescent="0.3"/>
    <row r="49" spans="1:29" ht="15.95" customHeight="1" x14ac:dyDescent="0.25">
      <c r="A49" s="219" t="s">
        <v>176</v>
      </c>
      <c r="B49" s="219"/>
      <c r="C49" s="219"/>
      <c r="D49" s="219"/>
      <c r="E49" s="217" t="s">
        <v>472</v>
      </c>
      <c r="F49" s="217"/>
      <c r="G49" s="93">
        <v>2016</v>
      </c>
      <c r="H49" s="93">
        <v>2017</v>
      </c>
      <c r="I49" s="93">
        <v>2018</v>
      </c>
      <c r="J49" s="93">
        <v>2019</v>
      </c>
      <c r="K49" s="93">
        <v>2020</v>
      </c>
      <c r="L49" s="93">
        <v>2021</v>
      </c>
      <c r="M49" s="93">
        <v>2022</v>
      </c>
      <c r="N49" s="93">
        <v>2023</v>
      </c>
      <c r="O49" s="93">
        <v>2024</v>
      </c>
      <c r="P49" s="93">
        <v>2025</v>
      </c>
      <c r="Q49" s="93">
        <v>2026</v>
      </c>
      <c r="R49" s="93">
        <v>2027</v>
      </c>
      <c r="S49" s="93">
        <v>2028</v>
      </c>
      <c r="T49" s="93">
        <v>2029</v>
      </c>
      <c r="U49" s="93">
        <v>2030</v>
      </c>
      <c r="V49" s="93">
        <v>2031</v>
      </c>
      <c r="W49" s="93">
        <v>2032</v>
      </c>
      <c r="X49" s="93">
        <v>2033</v>
      </c>
      <c r="Y49" s="90"/>
      <c r="Z49" s="90"/>
      <c r="AA49" s="90"/>
      <c r="AB49" s="90"/>
      <c r="AC49" s="90" t="s">
        <v>471</v>
      </c>
    </row>
    <row r="50" spans="1:29" ht="32.1" customHeight="1" x14ac:dyDescent="0.25">
      <c r="A50" s="222" t="s">
        <v>177</v>
      </c>
      <c r="B50" s="222"/>
      <c r="C50" s="222"/>
      <c r="D50" s="222"/>
      <c r="E50" s="223">
        <v>-133849.31</v>
      </c>
      <c r="F50" s="223"/>
      <c r="G50" s="91" t="s">
        <v>473</v>
      </c>
      <c r="H50" s="21"/>
      <c r="I50" s="89"/>
      <c r="J50" s="89"/>
      <c r="K50" s="17"/>
      <c r="L50" s="18"/>
    </row>
    <row r="51" spans="1:29" ht="15.95" customHeight="1" x14ac:dyDescent="0.25">
      <c r="A51" s="222" t="s">
        <v>178</v>
      </c>
      <c r="B51" s="222"/>
      <c r="C51" s="222"/>
      <c r="D51" s="222"/>
      <c r="E51" s="206" t="s">
        <v>413</v>
      </c>
      <c r="F51" s="206"/>
      <c r="G51" s="91" t="s">
        <v>179</v>
      </c>
      <c r="H51" s="21"/>
      <c r="I51" s="89"/>
      <c r="J51" s="89"/>
      <c r="K51" s="17"/>
      <c r="L51" s="18"/>
    </row>
    <row r="52" spans="1:29" ht="15.95" customHeight="1" x14ac:dyDescent="0.25">
      <c r="A52" s="222" t="s">
        <v>180</v>
      </c>
      <c r="B52" s="222"/>
      <c r="C52" s="222"/>
      <c r="D52" s="222"/>
      <c r="E52" s="206" t="s">
        <v>413</v>
      </c>
      <c r="F52" s="206"/>
      <c r="G52" s="91" t="s">
        <v>181</v>
      </c>
      <c r="H52" s="21"/>
      <c r="I52" s="89"/>
      <c r="J52" s="89"/>
      <c r="K52" s="17"/>
      <c r="L52" s="18"/>
    </row>
    <row r="53" spans="1:29" ht="15.95" customHeight="1" thickBot="1" x14ac:dyDescent="0.3">
      <c r="A53" s="220" t="s">
        <v>182</v>
      </c>
      <c r="B53" s="220"/>
      <c r="C53" s="220"/>
      <c r="D53" s="220"/>
      <c r="E53" s="221" t="s">
        <v>413</v>
      </c>
      <c r="F53" s="221"/>
      <c r="G53" s="16" t="s">
        <v>181</v>
      </c>
      <c r="H53" s="22"/>
      <c r="I53" s="92"/>
      <c r="J53" s="92"/>
      <c r="K53" s="19"/>
      <c r="L53" s="20"/>
    </row>
  </sheetData>
  <mergeCells count="79">
    <mergeCell ref="A53:D53"/>
    <mergeCell ref="E53:F53"/>
    <mergeCell ref="A50:D50"/>
    <mergeCell ref="E50:F50"/>
    <mergeCell ref="A51:D51"/>
    <mergeCell ref="E51:F51"/>
    <mergeCell ref="A52:D52"/>
    <mergeCell ref="E52:F52"/>
    <mergeCell ref="A45:D45"/>
    <mergeCell ref="E45:F45"/>
    <mergeCell ref="A47:D47"/>
    <mergeCell ref="E47:F47"/>
    <mergeCell ref="A49:D49"/>
    <mergeCell ref="E49:F49"/>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8:D28"/>
    <mergeCell ref="E28:F28"/>
    <mergeCell ref="A24:D24"/>
    <mergeCell ref="E24:F24"/>
    <mergeCell ref="H24:J24"/>
    <mergeCell ref="A26:D26"/>
    <mergeCell ref="E26:F26"/>
    <mergeCell ref="H26:L26"/>
    <mergeCell ref="A27:D27"/>
    <mergeCell ref="E27:F27"/>
    <mergeCell ref="K24:L24"/>
    <mergeCell ref="A25:D25"/>
    <mergeCell ref="E25:F25"/>
    <mergeCell ref="A22:D22"/>
    <mergeCell ref="E22:F22"/>
    <mergeCell ref="H22:J22"/>
    <mergeCell ref="K22:L22"/>
    <mergeCell ref="A23:D23"/>
    <mergeCell ref="E23:F23"/>
    <mergeCell ref="H23:J23"/>
    <mergeCell ref="K23:L23"/>
    <mergeCell ref="A21:D21"/>
    <mergeCell ref="E21:F21"/>
    <mergeCell ref="H21:J21"/>
    <mergeCell ref="A5:L5"/>
    <mergeCell ref="A7:L7"/>
    <mergeCell ref="A9:L9"/>
    <mergeCell ref="A10:L10"/>
    <mergeCell ref="A12:L12"/>
    <mergeCell ref="A13:L13"/>
    <mergeCell ref="A15:L15"/>
    <mergeCell ref="A16:L16"/>
    <mergeCell ref="A18:L18"/>
    <mergeCell ref="A20:D20"/>
    <mergeCell ref="E20:F2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G51" sqref="G51"/>
    </sheetView>
  </sheetViews>
  <sheetFormatPr defaultColWidth="9" defaultRowHeight="15" x14ac:dyDescent="0.25"/>
  <cols>
    <col min="1" max="1" width="9" style="8" customWidth="1"/>
    <col min="2" max="2" width="40.85546875" style="8" customWidth="1"/>
    <col min="3" max="3" width="13.7109375" style="8" customWidth="1"/>
    <col min="4" max="4" width="13.85546875" style="8" customWidth="1"/>
    <col min="5" max="5" width="14.42578125" style="8" customWidth="1"/>
    <col min="6" max="6" width="17.855468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90" t="s">
        <v>505</v>
      </c>
      <c r="B5" s="190"/>
      <c r="C5" s="190"/>
      <c r="D5" s="190"/>
      <c r="E5" s="190"/>
      <c r="F5" s="190"/>
      <c r="G5" s="190"/>
      <c r="H5" s="190"/>
      <c r="I5" s="190"/>
      <c r="J5" s="190"/>
      <c r="K5" s="190"/>
      <c r="L5" s="190"/>
    </row>
    <row r="6" spans="1:12" ht="15.95" customHeight="1" x14ac:dyDescent="0.25"/>
    <row r="7" spans="1:12" ht="18.95" customHeight="1" x14ac:dyDescent="0.3">
      <c r="A7" s="191" t="s">
        <v>3</v>
      </c>
      <c r="B7" s="191"/>
      <c r="C7" s="191"/>
      <c r="D7" s="191"/>
      <c r="E7" s="191"/>
      <c r="F7" s="191"/>
      <c r="G7" s="191"/>
      <c r="H7" s="191"/>
      <c r="I7" s="191"/>
      <c r="J7" s="191"/>
      <c r="K7" s="191"/>
      <c r="L7" s="191"/>
    </row>
    <row r="8" spans="1:12" ht="15.95" customHeight="1" x14ac:dyDescent="0.25"/>
    <row r="9" spans="1:12" ht="15.95" customHeight="1" x14ac:dyDescent="0.25">
      <c r="A9" s="190" t="s">
        <v>506</v>
      </c>
      <c r="B9" s="190"/>
      <c r="C9" s="190"/>
      <c r="D9" s="190"/>
      <c r="E9" s="190"/>
      <c r="F9" s="190"/>
      <c r="G9" s="190"/>
      <c r="H9" s="190"/>
      <c r="I9" s="190"/>
      <c r="J9" s="190"/>
      <c r="K9" s="190"/>
      <c r="L9" s="190"/>
    </row>
    <row r="10" spans="1:12" ht="15.95" customHeight="1" x14ac:dyDescent="0.25">
      <c r="A10" s="188" t="s">
        <v>4</v>
      </c>
      <c r="B10" s="188"/>
      <c r="C10" s="188"/>
      <c r="D10" s="188"/>
      <c r="E10" s="188"/>
      <c r="F10" s="188"/>
      <c r="G10" s="188"/>
      <c r="H10" s="188"/>
      <c r="I10" s="188"/>
      <c r="J10" s="188"/>
      <c r="K10" s="188"/>
      <c r="L10" s="188"/>
    </row>
    <row r="11" spans="1:12" ht="15.95" customHeight="1" x14ac:dyDescent="0.25"/>
    <row r="12" spans="1:12" ht="15.95" customHeight="1" x14ac:dyDescent="0.25">
      <c r="A12" s="190" t="s">
        <v>436</v>
      </c>
      <c r="B12" s="190"/>
      <c r="C12" s="190"/>
      <c r="D12" s="190"/>
      <c r="E12" s="190"/>
      <c r="F12" s="190"/>
      <c r="G12" s="190"/>
      <c r="H12" s="190"/>
      <c r="I12" s="190"/>
      <c r="J12" s="190"/>
      <c r="K12" s="190"/>
      <c r="L12" s="190"/>
    </row>
    <row r="13" spans="1:12" ht="15.95" customHeight="1" x14ac:dyDescent="0.25">
      <c r="A13" s="188" t="s">
        <v>5</v>
      </c>
      <c r="B13" s="188"/>
      <c r="C13" s="188"/>
      <c r="D13" s="188"/>
      <c r="E13" s="188"/>
      <c r="F13" s="188"/>
      <c r="G13" s="188"/>
      <c r="H13" s="188"/>
      <c r="I13" s="188"/>
      <c r="J13" s="188"/>
      <c r="K13" s="188"/>
      <c r="L13" s="188"/>
    </row>
    <row r="14" spans="1:12" ht="15.95" customHeight="1" x14ac:dyDescent="0.25"/>
    <row r="15" spans="1:12" ht="15.95" customHeight="1" x14ac:dyDescent="0.25">
      <c r="A15" s="187" t="s">
        <v>6</v>
      </c>
      <c r="B15" s="187"/>
      <c r="C15" s="187"/>
      <c r="D15" s="187"/>
      <c r="E15" s="187"/>
      <c r="F15" s="187"/>
      <c r="G15" s="187"/>
      <c r="H15" s="187"/>
      <c r="I15" s="187"/>
      <c r="J15" s="187"/>
      <c r="K15" s="187"/>
      <c r="L15" s="187"/>
    </row>
    <row r="16" spans="1:12" ht="15.95" customHeight="1" x14ac:dyDescent="0.25">
      <c r="A16" s="188" t="s">
        <v>7</v>
      </c>
      <c r="B16" s="188"/>
      <c r="C16" s="188"/>
      <c r="D16" s="188"/>
      <c r="E16" s="188"/>
      <c r="F16" s="188"/>
      <c r="G16" s="188"/>
      <c r="H16" s="188"/>
      <c r="I16" s="188"/>
      <c r="J16" s="188"/>
      <c r="K16" s="188"/>
      <c r="L16" s="188"/>
    </row>
    <row r="17" spans="1:12" ht="15.95" customHeight="1" x14ac:dyDescent="0.25"/>
    <row r="18" spans="1:12" ht="18.95" customHeight="1" x14ac:dyDescent="0.3">
      <c r="A18" s="195" t="s">
        <v>183</v>
      </c>
      <c r="B18" s="195"/>
      <c r="C18" s="195"/>
      <c r="D18" s="195"/>
      <c r="E18" s="195"/>
      <c r="F18" s="195"/>
      <c r="G18" s="195"/>
      <c r="H18" s="195"/>
      <c r="I18" s="195"/>
      <c r="J18" s="195"/>
      <c r="K18" s="195"/>
      <c r="L18" s="195"/>
    </row>
    <row r="20" spans="1:12" ht="15.95" customHeight="1" x14ac:dyDescent="0.25">
      <c r="A20" s="204" t="s">
        <v>184</v>
      </c>
      <c r="B20" s="204" t="s">
        <v>185</v>
      </c>
      <c r="C20" s="206" t="s">
        <v>186</v>
      </c>
      <c r="D20" s="206"/>
      <c r="E20" s="206"/>
      <c r="F20" s="206"/>
      <c r="G20" s="204" t="s">
        <v>187</v>
      </c>
      <c r="H20" s="204" t="s">
        <v>188</v>
      </c>
      <c r="I20" s="204" t="s">
        <v>189</v>
      </c>
      <c r="J20" s="204"/>
      <c r="K20" s="204" t="s">
        <v>190</v>
      </c>
      <c r="L20" s="204"/>
    </row>
    <row r="21" spans="1:12" ht="15.95" customHeight="1" x14ac:dyDescent="0.25">
      <c r="A21" s="226"/>
      <c r="B21" s="226"/>
      <c r="C21" s="206" t="s">
        <v>191</v>
      </c>
      <c r="D21" s="206"/>
      <c r="E21" s="201" t="s">
        <v>493</v>
      </c>
      <c r="F21" s="231"/>
      <c r="G21" s="226"/>
      <c r="H21" s="226"/>
      <c r="I21" s="227"/>
      <c r="J21" s="228"/>
      <c r="K21" s="227"/>
      <c r="L21" s="228"/>
    </row>
    <row r="22" spans="1:12" ht="32.1" customHeight="1" x14ac:dyDescent="0.25">
      <c r="A22" s="205"/>
      <c r="B22" s="205"/>
      <c r="C22" s="2" t="s">
        <v>193</v>
      </c>
      <c r="D22" s="2" t="s">
        <v>194</v>
      </c>
      <c r="E22" s="2" t="s">
        <v>195</v>
      </c>
      <c r="F22" s="2" t="s">
        <v>196</v>
      </c>
      <c r="G22" s="205"/>
      <c r="H22" s="205"/>
      <c r="I22" s="229"/>
      <c r="J22" s="230"/>
      <c r="K22" s="229"/>
      <c r="L22" s="230"/>
    </row>
    <row r="23" spans="1:12" ht="15.95" customHeight="1" x14ac:dyDescent="0.25">
      <c r="A23" s="5">
        <v>1</v>
      </c>
      <c r="B23" s="5">
        <v>2</v>
      </c>
      <c r="C23" s="5">
        <v>3</v>
      </c>
      <c r="D23" s="5">
        <v>4</v>
      </c>
      <c r="E23" s="5">
        <v>7</v>
      </c>
      <c r="F23" s="5">
        <v>8</v>
      </c>
      <c r="G23" s="5">
        <v>9</v>
      </c>
      <c r="H23" s="5">
        <v>10</v>
      </c>
      <c r="I23" s="225">
        <v>11</v>
      </c>
      <c r="J23" s="225"/>
      <c r="K23" s="225">
        <v>12</v>
      </c>
      <c r="L23" s="225"/>
    </row>
    <row r="24" spans="1:12" s="24" customFormat="1" ht="15.95" customHeight="1" x14ac:dyDescent="0.25">
      <c r="A24" s="183">
        <v>1</v>
      </c>
      <c r="B24" s="184" t="s">
        <v>197</v>
      </c>
      <c r="C24" s="23"/>
      <c r="D24" s="23"/>
      <c r="E24" s="23"/>
      <c r="F24" s="23"/>
      <c r="G24" s="23"/>
      <c r="H24" s="23"/>
      <c r="I24" s="224"/>
      <c r="J24" s="224"/>
      <c r="K24" s="224"/>
      <c r="L24" s="224"/>
    </row>
    <row r="25" spans="1:12" ht="32.1" customHeight="1" x14ac:dyDescent="0.25">
      <c r="A25" s="159" t="s">
        <v>198</v>
      </c>
      <c r="B25" s="159" t="s">
        <v>199</v>
      </c>
      <c r="C25" s="2" t="s">
        <v>499</v>
      </c>
      <c r="D25" s="179" t="s">
        <v>499</v>
      </c>
      <c r="E25" s="179" t="s">
        <v>499</v>
      </c>
      <c r="F25" s="179" t="s">
        <v>499</v>
      </c>
      <c r="G25" s="25"/>
      <c r="H25" s="25"/>
      <c r="I25" s="206"/>
      <c r="J25" s="206"/>
      <c r="K25" s="206"/>
      <c r="L25" s="206"/>
    </row>
    <row r="26" spans="1:12" ht="48" customHeight="1" x14ac:dyDescent="0.25">
      <c r="A26" s="159" t="s">
        <v>200</v>
      </c>
      <c r="B26" s="159" t="s">
        <v>201</v>
      </c>
      <c r="C26" s="179" t="s">
        <v>499</v>
      </c>
      <c r="D26" s="179" t="s">
        <v>499</v>
      </c>
      <c r="E26" s="179" t="s">
        <v>499</v>
      </c>
      <c r="F26" s="179" t="s">
        <v>499</v>
      </c>
      <c r="G26" s="25"/>
      <c r="H26" s="25"/>
      <c r="I26" s="206"/>
      <c r="J26" s="206"/>
      <c r="K26" s="206"/>
      <c r="L26" s="206"/>
    </row>
    <row r="27" spans="1:12" ht="48" customHeight="1" x14ac:dyDescent="0.25">
      <c r="A27" s="159" t="s">
        <v>202</v>
      </c>
      <c r="B27" s="159" t="s">
        <v>203</v>
      </c>
      <c r="C27" s="179" t="s">
        <v>499</v>
      </c>
      <c r="D27" s="179" t="s">
        <v>499</v>
      </c>
      <c r="E27" s="179" t="s">
        <v>499</v>
      </c>
      <c r="F27" s="179" t="s">
        <v>499</v>
      </c>
      <c r="G27" s="25"/>
      <c r="H27" s="25"/>
      <c r="I27" s="206"/>
      <c r="J27" s="206"/>
      <c r="K27" s="206"/>
      <c r="L27" s="206"/>
    </row>
    <row r="28" spans="1:12" ht="32.1" customHeight="1" x14ac:dyDescent="0.25">
      <c r="A28" s="159" t="s">
        <v>204</v>
      </c>
      <c r="B28" s="159" t="s">
        <v>205</v>
      </c>
      <c r="C28" s="179" t="s">
        <v>499</v>
      </c>
      <c r="D28" s="179" t="s">
        <v>499</v>
      </c>
      <c r="E28" s="179" t="s">
        <v>499</v>
      </c>
      <c r="F28" s="179" t="s">
        <v>499</v>
      </c>
      <c r="G28" s="25"/>
      <c r="H28" s="25"/>
      <c r="I28" s="206"/>
      <c r="J28" s="206"/>
      <c r="K28" s="206"/>
      <c r="L28" s="206"/>
    </row>
    <row r="29" spans="1:12" ht="32.1" customHeight="1" x14ac:dyDescent="0.25">
      <c r="A29" s="159" t="s">
        <v>206</v>
      </c>
      <c r="B29" s="159" t="s">
        <v>207</v>
      </c>
      <c r="C29" s="179" t="s">
        <v>499</v>
      </c>
      <c r="D29" s="179" t="s">
        <v>499</v>
      </c>
      <c r="E29" s="179" t="s">
        <v>499</v>
      </c>
      <c r="F29" s="179" t="s">
        <v>499</v>
      </c>
      <c r="G29" s="25"/>
      <c r="H29" s="25"/>
      <c r="I29" s="206"/>
      <c r="J29" s="206"/>
      <c r="K29" s="206"/>
      <c r="L29" s="206"/>
    </row>
    <row r="30" spans="1:12" ht="32.1" customHeight="1" x14ac:dyDescent="0.25">
      <c r="A30" s="159" t="s">
        <v>208</v>
      </c>
      <c r="B30" s="159" t="s">
        <v>209</v>
      </c>
      <c r="C30" s="98">
        <v>43739</v>
      </c>
      <c r="D30" s="98">
        <f>C30</f>
        <v>43739</v>
      </c>
      <c r="E30" s="98">
        <v>43615</v>
      </c>
      <c r="F30" s="98">
        <f>E30</f>
        <v>43615</v>
      </c>
      <c r="G30" s="25">
        <v>100</v>
      </c>
      <c r="H30" s="25"/>
      <c r="I30" s="206"/>
      <c r="J30" s="206"/>
      <c r="K30" s="206"/>
      <c r="L30" s="206"/>
    </row>
    <row r="31" spans="1:12" ht="32.1" customHeight="1" x14ac:dyDescent="0.25">
      <c r="A31" s="159" t="s">
        <v>210</v>
      </c>
      <c r="B31" s="159" t="s">
        <v>211</v>
      </c>
      <c r="C31" s="98">
        <f>C30+60</f>
        <v>43799</v>
      </c>
      <c r="D31" s="98">
        <f>C31</f>
        <v>43799</v>
      </c>
      <c r="E31" s="98">
        <v>43731</v>
      </c>
      <c r="F31" s="98">
        <v>43741</v>
      </c>
      <c r="G31" s="25">
        <v>100</v>
      </c>
      <c r="H31" s="25"/>
      <c r="I31" s="206"/>
      <c r="J31" s="206"/>
      <c r="K31" s="206"/>
      <c r="L31" s="206"/>
    </row>
    <row r="32" spans="1:12" ht="32.1" customHeight="1" x14ac:dyDescent="0.25">
      <c r="A32" s="159" t="s">
        <v>212</v>
      </c>
      <c r="B32" s="159" t="s">
        <v>213</v>
      </c>
      <c r="C32" s="179" t="s">
        <v>499</v>
      </c>
      <c r="D32" s="179" t="s">
        <v>499</v>
      </c>
      <c r="E32" s="179" t="s">
        <v>499</v>
      </c>
      <c r="F32" s="179" t="s">
        <v>499</v>
      </c>
      <c r="G32" s="25"/>
      <c r="H32" s="25"/>
      <c r="I32" s="206"/>
      <c r="J32" s="206"/>
      <c r="K32" s="206"/>
      <c r="L32" s="206"/>
    </row>
    <row r="33" spans="1:12" ht="48" customHeight="1" x14ac:dyDescent="0.25">
      <c r="A33" s="159" t="s">
        <v>214</v>
      </c>
      <c r="B33" s="159" t="s">
        <v>215</v>
      </c>
      <c r="C33" s="179" t="s">
        <v>499</v>
      </c>
      <c r="D33" s="179" t="s">
        <v>499</v>
      </c>
      <c r="E33" s="179" t="s">
        <v>499</v>
      </c>
      <c r="F33" s="179" t="s">
        <v>499</v>
      </c>
      <c r="G33" s="25"/>
      <c r="H33" s="25"/>
      <c r="I33" s="206"/>
      <c r="J33" s="206"/>
      <c r="K33" s="206"/>
      <c r="L33" s="206"/>
    </row>
    <row r="34" spans="1:12" ht="32.1" customHeight="1" x14ac:dyDescent="0.25">
      <c r="A34" s="159" t="s">
        <v>216</v>
      </c>
      <c r="B34" s="159" t="s">
        <v>217</v>
      </c>
      <c r="C34" s="98">
        <f>D31+10</f>
        <v>43809</v>
      </c>
      <c r="D34" s="98">
        <f>C34</f>
        <v>43809</v>
      </c>
      <c r="E34" s="98">
        <v>43742</v>
      </c>
      <c r="F34" s="98">
        <v>43742</v>
      </c>
      <c r="G34" s="25">
        <v>100</v>
      </c>
      <c r="H34" s="25"/>
      <c r="I34" s="206"/>
      <c r="J34" s="206"/>
      <c r="K34" s="206"/>
      <c r="L34" s="206"/>
    </row>
    <row r="35" spans="1:12" ht="32.1" customHeight="1" x14ac:dyDescent="0.25">
      <c r="A35" s="159" t="s">
        <v>218</v>
      </c>
      <c r="B35" s="159" t="s">
        <v>219</v>
      </c>
      <c r="C35" s="179" t="s">
        <v>499</v>
      </c>
      <c r="D35" s="179" t="s">
        <v>499</v>
      </c>
      <c r="E35" s="179" t="s">
        <v>499</v>
      </c>
      <c r="F35" s="179" t="s">
        <v>499</v>
      </c>
      <c r="G35" s="25"/>
      <c r="H35" s="25"/>
      <c r="I35" s="206"/>
      <c r="J35" s="206"/>
      <c r="K35" s="206"/>
      <c r="L35" s="206"/>
    </row>
    <row r="36" spans="1:12" ht="78.95" customHeight="1" x14ac:dyDescent="0.25">
      <c r="A36" s="159" t="s">
        <v>220</v>
      </c>
      <c r="B36" s="159" t="s">
        <v>221</v>
      </c>
      <c r="C36" s="179" t="s">
        <v>499</v>
      </c>
      <c r="D36" s="179" t="s">
        <v>499</v>
      </c>
      <c r="E36" s="179" t="s">
        <v>499</v>
      </c>
      <c r="F36" s="179" t="s">
        <v>499</v>
      </c>
      <c r="G36" s="25"/>
      <c r="H36" s="25"/>
      <c r="I36" s="206"/>
      <c r="J36" s="206"/>
      <c r="K36" s="206"/>
      <c r="L36" s="206"/>
    </row>
    <row r="37" spans="1:12" s="24" customFormat="1" ht="15.95" customHeight="1" x14ac:dyDescent="0.25">
      <c r="A37" s="183">
        <v>2</v>
      </c>
      <c r="B37" s="184" t="s">
        <v>222</v>
      </c>
      <c r="C37" s="157"/>
      <c r="D37" s="157"/>
      <c r="E37" s="97"/>
      <c r="F37" s="97"/>
      <c r="G37" s="23"/>
      <c r="H37" s="23"/>
      <c r="I37" s="224"/>
      <c r="J37" s="224"/>
      <c r="K37" s="224"/>
      <c r="L37" s="224"/>
    </row>
    <row r="38" spans="1:12" ht="63" customHeight="1" x14ac:dyDescent="0.25">
      <c r="A38" s="159" t="s">
        <v>223</v>
      </c>
      <c r="B38" s="159" t="s">
        <v>224</v>
      </c>
      <c r="C38" s="98">
        <f>C30</f>
        <v>43739</v>
      </c>
      <c r="D38" s="98">
        <f>D30</f>
        <v>43739</v>
      </c>
      <c r="E38" s="98">
        <v>45017</v>
      </c>
      <c r="F38" s="98">
        <v>45017</v>
      </c>
      <c r="G38" s="25"/>
      <c r="H38" s="25"/>
      <c r="I38" s="206"/>
      <c r="J38" s="206"/>
      <c r="K38" s="206"/>
      <c r="L38" s="206"/>
    </row>
    <row r="39" spans="1:12" ht="15.95" customHeight="1" x14ac:dyDescent="0.25">
      <c r="A39" s="159" t="s">
        <v>225</v>
      </c>
      <c r="B39" s="159" t="s">
        <v>226</v>
      </c>
      <c r="C39" s="179" t="s">
        <v>499</v>
      </c>
      <c r="D39" s="179" t="s">
        <v>499</v>
      </c>
      <c r="E39" s="179" t="s">
        <v>499</v>
      </c>
      <c r="F39" s="179" t="s">
        <v>499</v>
      </c>
      <c r="G39" s="25"/>
      <c r="H39" s="25"/>
      <c r="I39" s="206"/>
      <c r="J39" s="206"/>
      <c r="K39" s="206"/>
      <c r="L39" s="206"/>
    </row>
    <row r="40" spans="1:12" s="24" customFormat="1" ht="32.1" customHeight="1" x14ac:dyDescent="0.25">
      <c r="A40" s="183">
        <v>3</v>
      </c>
      <c r="B40" s="184" t="s">
        <v>227</v>
      </c>
      <c r="C40" s="98">
        <v>43497</v>
      </c>
      <c r="D40" s="98">
        <v>43799</v>
      </c>
      <c r="E40" s="98">
        <v>45047</v>
      </c>
      <c r="F40" s="98">
        <v>45168</v>
      </c>
      <c r="G40" s="2"/>
      <c r="H40" s="2"/>
      <c r="I40" s="2"/>
      <c r="K40" s="2"/>
    </row>
    <row r="41" spans="1:12" ht="32.1" customHeight="1" x14ac:dyDescent="0.25">
      <c r="A41" s="159" t="s">
        <v>228</v>
      </c>
      <c r="B41" s="159" t="s">
        <v>229</v>
      </c>
      <c r="C41" s="179" t="s">
        <v>499</v>
      </c>
      <c r="D41" s="179" t="s">
        <v>499</v>
      </c>
      <c r="E41" s="179" t="s">
        <v>499</v>
      </c>
      <c r="F41" s="179" t="s">
        <v>499</v>
      </c>
      <c r="G41" s="25"/>
      <c r="H41" s="25"/>
      <c r="I41" s="206"/>
      <c r="J41" s="206"/>
      <c r="K41" s="206"/>
      <c r="L41" s="206"/>
    </row>
    <row r="42" spans="1:12" ht="63" customHeight="1" x14ac:dyDescent="0.25">
      <c r="A42" s="159" t="s">
        <v>230</v>
      </c>
      <c r="B42" s="159" t="s">
        <v>231</v>
      </c>
      <c r="C42" s="179" t="s">
        <v>499</v>
      </c>
      <c r="D42" s="179" t="s">
        <v>499</v>
      </c>
      <c r="E42" s="179" t="s">
        <v>499</v>
      </c>
      <c r="F42" s="179" t="s">
        <v>499</v>
      </c>
      <c r="G42" s="25"/>
      <c r="H42" s="25"/>
      <c r="I42" s="206"/>
      <c r="J42" s="206"/>
      <c r="K42" s="206"/>
      <c r="L42" s="206"/>
    </row>
    <row r="43" spans="1:12" ht="63" customHeight="1" x14ac:dyDescent="0.25">
      <c r="A43" s="159" t="s">
        <v>232</v>
      </c>
      <c r="B43" s="159" t="s">
        <v>233</v>
      </c>
      <c r="C43" s="179" t="s">
        <v>499</v>
      </c>
      <c r="D43" s="179" t="s">
        <v>499</v>
      </c>
      <c r="E43" s="179" t="s">
        <v>499</v>
      </c>
      <c r="F43" s="179" t="s">
        <v>499</v>
      </c>
      <c r="G43" s="25"/>
      <c r="H43" s="25"/>
      <c r="I43" s="206"/>
      <c r="J43" s="206"/>
      <c r="K43" s="206"/>
      <c r="L43" s="206"/>
    </row>
    <row r="44" spans="1:12" ht="63" customHeight="1" x14ac:dyDescent="0.25">
      <c r="A44" s="159" t="s">
        <v>234</v>
      </c>
      <c r="B44" s="159" t="s">
        <v>235</v>
      </c>
      <c r="C44" s="179" t="s">
        <v>499</v>
      </c>
      <c r="D44" s="179" t="s">
        <v>499</v>
      </c>
      <c r="E44" s="179" t="s">
        <v>499</v>
      </c>
      <c r="F44" s="179" t="s">
        <v>499</v>
      </c>
      <c r="G44" s="25"/>
      <c r="H44" s="25"/>
      <c r="I44" s="206"/>
      <c r="J44" s="206"/>
      <c r="K44" s="206"/>
      <c r="L44" s="206"/>
    </row>
    <row r="45" spans="1:12" ht="141.94999999999999" customHeight="1" x14ac:dyDescent="0.25">
      <c r="A45" s="159" t="s">
        <v>236</v>
      </c>
      <c r="B45" s="159" t="s">
        <v>237</v>
      </c>
      <c r="C45" s="179" t="s">
        <v>499</v>
      </c>
      <c r="D45" s="179" t="s">
        <v>499</v>
      </c>
      <c r="E45" s="179" t="s">
        <v>499</v>
      </c>
      <c r="F45" s="179" t="s">
        <v>499</v>
      </c>
      <c r="G45" s="25"/>
      <c r="H45" s="25"/>
      <c r="I45" s="206"/>
      <c r="J45" s="206"/>
      <c r="K45" s="206"/>
      <c r="L45" s="206"/>
    </row>
    <row r="46" spans="1:12" ht="15.95" customHeight="1" x14ac:dyDescent="0.25">
      <c r="A46" s="159" t="s">
        <v>238</v>
      </c>
      <c r="B46" s="159" t="s">
        <v>239</v>
      </c>
      <c r="C46" s="179" t="s">
        <v>499</v>
      </c>
      <c r="D46" s="179" t="s">
        <v>499</v>
      </c>
      <c r="E46" s="179" t="s">
        <v>499</v>
      </c>
      <c r="F46" s="179" t="s">
        <v>499</v>
      </c>
      <c r="G46" s="25"/>
      <c r="H46" s="25"/>
      <c r="I46" s="206"/>
      <c r="J46" s="206"/>
      <c r="K46" s="206"/>
      <c r="L46" s="206"/>
    </row>
    <row r="47" spans="1:12" s="24" customFormat="1" ht="15.95" customHeight="1" x14ac:dyDescent="0.25">
      <c r="A47" s="183">
        <v>4</v>
      </c>
      <c r="B47" s="184" t="s">
        <v>240</v>
      </c>
      <c r="C47" s="156"/>
      <c r="D47" s="156"/>
      <c r="E47" s="96"/>
      <c r="F47" s="96"/>
      <c r="G47" s="2"/>
      <c r="H47" s="2"/>
      <c r="I47" s="206"/>
      <c r="J47" s="206"/>
      <c r="K47" s="206"/>
      <c r="L47" s="206"/>
    </row>
    <row r="48" spans="1:12" ht="32.1" customHeight="1" x14ac:dyDescent="0.25">
      <c r="A48" s="159" t="s">
        <v>241</v>
      </c>
      <c r="B48" s="159" t="s">
        <v>242</v>
      </c>
      <c r="C48" s="179" t="s">
        <v>499</v>
      </c>
      <c r="D48" s="179" t="s">
        <v>499</v>
      </c>
      <c r="E48" s="179" t="s">
        <v>499</v>
      </c>
      <c r="F48" s="179" t="s">
        <v>499</v>
      </c>
      <c r="G48" s="25"/>
      <c r="H48" s="25"/>
      <c r="I48" s="206"/>
      <c r="J48" s="206"/>
      <c r="K48" s="206"/>
      <c r="L48" s="206"/>
    </row>
    <row r="49" spans="1:12" ht="78.95" customHeight="1" x14ac:dyDescent="0.25">
      <c r="A49" s="159" t="s">
        <v>243</v>
      </c>
      <c r="B49" s="159" t="s">
        <v>244</v>
      </c>
      <c r="C49" s="179" t="s">
        <v>499</v>
      </c>
      <c r="D49" s="179" t="s">
        <v>499</v>
      </c>
      <c r="E49" s="98">
        <v>45189</v>
      </c>
      <c r="F49" s="98">
        <v>45189</v>
      </c>
      <c r="G49" s="25"/>
      <c r="H49" s="25"/>
      <c r="I49" s="206"/>
      <c r="J49" s="206"/>
      <c r="K49" s="206"/>
      <c r="L49" s="206"/>
    </row>
    <row r="50" spans="1:12" ht="48" customHeight="1" x14ac:dyDescent="0.25">
      <c r="A50" s="159" t="s">
        <v>245</v>
      </c>
      <c r="B50" s="159" t="s">
        <v>246</v>
      </c>
      <c r="C50" s="179" t="s">
        <v>499</v>
      </c>
      <c r="D50" s="179" t="s">
        <v>499</v>
      </c>
      <c r="E50" s="179" t="s">
        <v>499</v>
      </c>
      <c r="F50" s="179" t="s">
        <v>499</v>
      </c>
      <c r="G50" s="25"/>
      <c r="H50" s="25"/>
      <c r="I50" s="206"/>
      <c r="J50" s="206"/>
      <c r="K50" s="206"/>
      <c r="L50" s="206"/>
    </row>
    <row r="51" spans="1:12" ht="48" customHeight="1" x14ac:dyDescent="0.25">
      <c r="A51" s="159" t="s">
        <v>247</v>
      </c>
      <c r="B51" s="159" t="s">
        <v>248</v>
      </c>
      <c r="C51" s="179" t="s">
        <v>499</v>
      </c>
      <c r="D51" s="179" t="s">
        <v>499</v>
      </c>
      <c r="E51" s="179" t="s">
        <v>499</v>
      </c>
      <c r="F51" s="179" t="s">
        <v>499</v>
      </c>
      <c r="G51" s="25"/>
      <c r="H51" s="25"/>
      <c r="I51" s="206"/>
      <c r="J51" s="206"/>
      <c r="K51" s="206"/>
      <c r="L51" s="206"/>
    </row>
    <row r="52" spans="1:12" ht="32.1" customHeight="1" x14ac:dyDescent="0.25">
      <c r="A52" s="159" t="s">
        <v>249</v>
      </c>
      <c r="B52" s="159" t="s">
        <v>250</v>
      </c>
      <c r="C52" s="156" t="s">
        <v>251</v>
      </c>
      <c r="D52" s="156" t="s">
        <v>251</v>
      </c>
      <c r="E52" s="98">
        <v>45199</v>
      </c>
      <c r="F52" s="98">
        <v>45199</v>
      </c>
      <c r="G52" s="25"/>
      <c r="H52" s="25"/>
      <c r="I52" s="206"/>
      <c r="J52" s="206"/>
      <c r="K52" s="206"/>
      <c r="L52" s="206"/>
    </row>
    <row r="53" spans="1:12" ht="32.1" customHeight="1" x14ac:dyDescent="0.25">
      <c r="A53" s="159" t="s">
        <v>252</v>
      </c>
      <c r="B53" s="159"/>
      <c r="C53" s="179" t="s">
        <v>499</v>
      </c>
      <c r="D53" s="179" t="s">
        <v>499</v>
      </c>
      <c r="E53" s="179" t="s">
        <v>499</v>
      </c>
      <c r="F53" s="179" t="s">
        <v>499</v>
      </c>
      <c r="G53" s="25"/>
      <c r="H53" s="25"/>
      <c r="I53" s="206"/>
      <c r="J53" s="206"/>
      <c r="K53" s="206"/>
      <c r="L53" s="206"/>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Ячменев Павел Станиславович</cp:lastModifiedBy>
  <dcterms:created xsi:type="dcterms:W3CDTF">2018-01-09T08:17:43Z</dcterms:created>
  <dcterms:modified xsi:type="dcterms:W3CDTF">2020-02-17T08:18:20Z</dcterms:modified>
</cp:coreProperties>
</file>